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tables/table1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7620" activeTab="0"/>
  </bookViews>
  <sheets>
    <sheet name="Complessivo" sheetId="1" r:id="rId1"/>
    <sheet name="Modello Contatore vuoto" sheetId="2" r:id="rId2"/>
    <sheet name="Alunno Alighieri" sheetId="3" r:id="rId3"/>
    <sheet name="Alunno 2" sheetId="4" r:id="rId4"/>
    <sheet name="Alunno 3" sheetId="5" r:id="rId5"/>
    <sheet name="Alunno 4" sheetId="6" r:id="rId6"/>
    <sheet name="Alunno 5" sheetId="7" r:id="rId7"/>
    <sheet name="Alunno 6" sheetId="8" r:id="rId8"/>
    <sheet name="Alunno 7" sheetId="9" r:id="rId9"/>
    <sheet name="Alunno 8" sheetId="10" r:id="rId10"/>
    <sheet name="Alunno 9" sheetId="11" r:id="rId11"/>
    <sheet name="Alunno 10" sheetId="12" r:id="rId12"/>
    <sheet name="Alunno 11" sheetId="13" r:id="rId13"/>
    <sheet name="Alunno 12" sheetId="14" r:id="rId14"/>
    <sheet name="Alunno 13" sheetId="15" r:id="rId15"/>
    <sheet name="Alunno 14" sheetId="16" r:id="rId16"/>
    <sheet name="Alunno 15" sheetId="17" r:id="rId17"/>
    <sheet name="Alunno 16" sheetId="18" r:id="rId18"/>
    <sheet name="Alunno 17" sheetId="19" r:id="rId19"/>
  </sheets>
  <definedNames>
    <definedName name="_xlnm._FilterDatabase" localSheetId="0">'Complessivo'!$A$7:$Z$24</definedName>
  </definedNames>
  <calcPr fullCalcOnLoad="1"/>
</workbook>
</file>

<file path=xl/sharedStrings.xml><?xml version="1.0" encoding="utf-8"?>
<sst xmlns="http://schemas.openxmlformats.org/spreadsheetml/2006/main" count="1000" uniqueCount="78">
  <si>
    <t>Ministero dell’Istruzione</t>
  </si>
  <si>
    <t>ISTITUTO COMPRENSIVO EST 1 “S.MARIA BAMBINA” – BRESCIA</t>
  </si>
  <si>
    <t>Via A. Del Verrocchio, 328, 25124 BRESCIA – BSIC878006 - C. F. 98093050171 Tel. 0302306867 Fax 0302306462</t>
  </si>
  <si>
    <t>bsic878006@istruzione.it; bsic878006@pec.istruzione.it www.istitutocomprensivoest1.edu.it</t>
  </si>
  <si>
    <t>Plesso</t>
  </si>
  <si>
    <t>Classe</t>
  </si>
  <si>
    <t>Sez</t>
  </si>
  <si>
    <t>T.S</t>
  </si>
  <si>
    <t>Cognome</t>
  </si>
  <si>
    <t>Nome</t>
  </si>
  <si>
    <t>Comma</t>
  </si>
  <si>
    <t>Ore SOST</t>
  </si>
  <si>
    <t>Ore O I</t>
  </si>
  <si>
    <t>Tancredi</t>
  </si>
  <si>
    <t>a</t>
  </si>
  <si>
    <t>Aligheri</t>
  </si>
  <si>
    <t>c.3</t>
  </si>
  <si>
    <r>
      <rPr>
        <sz val="9"/>
        <color indexed="8"/>
        <rFont val="Arial"/>
        <family val="2"/>
      </rPr>
      <t xml:space="preserve">Ins. </t>
    </r>
    <r>
      <rPr>
        <b/>
        <sz val="9"/>
        <color indexed="8"/>
        <rFont val="Arial"/>
        <family val="2"/>
      </rPr>
      <t>Sorbello Valentina - Mariani Emanuela</t>
    </r>
  </si>
  <si>
    <t xml:space="preserve">F.S. Inclusione alunni diversamente abili o con bisogni educativi speciali        </t>
  </si>
  <si>
    <t>T. scuola</t>
  </si>
  <si>
    <t>ORE SOSTEGNO</t>
  </si>
  <si>
    <t>Ore Ass.</t>
  </si>
  <si>
    <t>ORE ASSISTENZA</t>
  </si>
  <si>
    <t>Lieve</t>
  </si>
  <si>
    <t>Medio</t>
  </si>
  <si>
    <t>Elevato</t>
  </si>
  <si>
    <t>Molto elevato</t>
  </si>
  <si>
    <t>SI/NO</t>
  </si>
  <si>
    <t>Nessuno</t>
  </si>
  <si>
    <t>lieve</t>
  </si>
  <si>
    <t>Grave</t>
  </si>
  <si>
    <t>AREA</t>
  </si>
  <si>
    <t>DIMENSIONE</t>
  </si>
  <si>
    <t>c.1/c.3</t>
  </si>
  <si>
    <t>Cognitiva</t>
  </si>
  <si>
    <t>Cognitiva, Neuropsicologica e dell'apprendimento</t>
  </si>
  <si>
    <t>Neuropsicologica</t>
  </si>
  <si>
    <t>Sensoriale</t>
  </si>
  <si>
    <t>Motorio prassico</t>
  </si>
  <si>
    <t>Dell'autonomia e dell'orientamento</t>
  </si>
  <si>
    <t>Aut. Personale</t>
  </si>
  <si>
    <t>Aut. Sociale</t>
  </si>
  <si>
    <t>Comunicativa linguistica</t>
  </si>
  <si>
    <t>Della comunicazione e del linguaggio</t>
  </si>
  <si>
    <t>Affettiva relazionale</t>
  </si>
  <si>
    <t>Relazione dell'interazione e della socializzazione</t>
  </si>
  <si>
    <t>Ore Aggiuntive</t>
  </si>
  <si>
    <t>Motivazione per  ore aggiuntive</t>
  </si>
  <si>
    <t>T.S.</t>
  </si>
  <si>
    <t>comportamento</t>
  </si>
  <si>
    <t>MAX</t>
  </si>
  <si>
    <t>x</t>
  </si>
  <si>
    <t>da 30 a 40 ore</t>
  </si>
  <si>
    <t>grave</t>
  </si>
  <si>
    <t>medio</t>
  </si>
  <si>
    <t>F.S. Inclusione alunni diversamente abili o con bisogni educativi speciali</t>
  </si>
  <si>
    <r>
      <t xml:space="preserve">Ins. </t>
    </r>
    <r>
      <rPr>
        <b/>
        <sz val="9"/>
        <color indexed="8"/>
        <rFont val="Arial"/>
        <family val="2"/>
      </rPr>
      <t>Sorbello Valentina- Mariani Emanuela</t>
    </r>
  </si>
  <si>
    <t>Proposta relativa al fabbisogno di sostegno</t>
  </si>
  <si>
    <t>SI</t>
  </si>
  <si>
    <t>Aut. Pers</t>
  </si>
  <si>
    <t>Ore AggiuntiveOre Aggiuntive  0 0 0</t>
  </si>
  <si>
    <t>Colonna1</t>
  </si>
  <si>
    <t>Colonna2</t>
  </si>
  <si>
    <t>Colonna3</t>
  </si>
  <si>
    <t>Colonna4</t>
  </si>
  <si>
    <t>Colonna5</t>
  </si>
  <si>
    <t>Colonna6</t>
  </si>
  <si>
    <t>Colonna7</t>
  </si>
  <si>
    <t>Colonna8</t>
  </si>
  <si>
    <t>Colonna9</t>
  </si>
  <si>
    <t>Colonna10</t>
  </si>
  <si>
    <t>Colonna11</t>
  </si>
  <si>
    <t>Colonna12</t>
  </si>
  <si>
    <t>Colonna13</t>
  </si>
  <si>
    <t>Colonna14</t>
  </si>
  <si>
    <t>Colonna15</t>
  </si>
  <si>
    <t>Colonna16</t>
  </si>
  <si>
    <t>Colonna17</t>
  </si>
</sst>
</file>

<file path=xl/styles.xml><?xml version="1.0" encoding="utf-8"?>
<styleSheet xmlns="http://schemas.openxmlformats.org/spreadsheetml/2006/main">
  <numFmts count="8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_-;\-* #,##0_-;_-* &quot;-&quot;_-;_-@_-"/>
    <numFmt numFmtId="44" formatCode="_-* #,##0.00\ &quot;€&quot;_-;\-* #,##0.00\ &quot;€&quot;_-;_-* &quot;-&quot;??\ &quot;€&quot;_-;_-@_-"/>
    <numFmt numFmtId="43" formatCode="_-* #,##0.00_-;\-* #,##0.00_-;_-* &quot;-&quot;??_-;_-@_-"/>
  </numFmts>
  <fonts count="82">
    <font>
      <sz val="11"/>
      <color rgb="FF000000"/>
      <name val="Arial"/>
      <family val="2"/>
    </font>
    <font>
      <sz val="11"/>
      <color indexed="8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Arial"/>
      <family val="2"/>
    </font>
    <font>
      <b/>
      <sz val="10"/>
      <color indexed="8"/>
      <name val="Arial"/>
      <family val="2"/>
    </font>
    <font>
      <sz val="10"/>
      <color indexed="9"/>
      <name val="Arial"/>
      <family val="2"/>
    </font>
    <font>
      <sz val="10"/>
      <color indexed="10"/>
      <name val="Arial"/>
      <family val="2"/>
    </font>
    <font>
      <b/>
      <sz val="10"/>
      <color indexed="9"/>
      <name val="Arial"/>
      <family val="2"/>
    </font>
    <font>
      <i/>
      <sz val="10"/>
      <color indexed="23"/>
      <name val="Arial"/>
      <family val="2"/>
    </font>
    <font>
      <sz val="10"/>
      <color indexed="17"/>
      <name val="Arial"/>
      <family val="2"/>
    </font>
    <font>
      <b/>
      <sz val="24"/>
      <color indexed="8"/>
      <name val="Arial"/>
      <family val="2"/>
    </font>
    <font>
      <sz val="18"/>
      <color indexed="8"/>
      <name val="Arial"/>
      <family val="2"/>
    </font>
    <font>
      <sz val="12"/>
      <color indexed="8"/>
      <name val="Arial"/>
      <family val="2"/>
    </font>
    <font>
      <u val="single"/>
      <sz val="10"/>
      <color indexed="12"/>
      <name val="Arial"/>
      <family val="2"/>
    </font>
    <font>
      <sz val="10"/>
      <color indexed="60"/>
      <name val="Arial"/>
      <family val="2"/>
    </font>
    <font>
      <sz val="10"/>
      <color indexed="63"/>
      <name val="Arial"/>
      <family val="2"/>
    </font>
    <font>
      <b/>
      <sz val="13"/>
      <color indexed="8"/>
      <name val="Calibri"/>
      <family val="2"/>
    </font>
    <font>
      <b/>
      <sz val="12"/>
      <color indexed="8"/>
      <name val="Verdana"/>
      <family val="2"/>
    </font>
    <font>
      <sz val="12"/>
      <color indexed="8"/>
      <name val="Calibri"/>
      <family val="2"/>
    </font>
    <font>
      <b/>
      <sz val="12"/>
      <color indexed="8"/>
      <name val="Calibri"/>
      <family val="2"/>
    </font>
    <font>
      <sz val="9"/>
      <color indexed="8"/>
      <name val="Arial"/>
      <family val="2"/>
    </font>
    <font>
      <b/>
      <u val="single"/>
      <sz val="9"/>
      <color indexed="8"/>
      <name val="Arial"/>
      <family val="2"/>
    </font>
    <font>
      <sz val="11"/>
      <color indexed="8"/>
      <name val="Inconsolata"/>
      <family val="0"/>
    </font>
    <font>
      <sz val="10"/>
      <color indexed="8"/>
      <name val="Arial"/>
      <family val="2"/>
    </font>
    <font>
      <b/>
      <sz val="9"/>
      <color indexed="8"/>
      <name val="Arial"/>
      <family val="2"/>
    </font>
    <font>
      <sz val="10"/>
      <color indexed="8"/>
      <name val="Roboto"/>
      <family val="0"/>
    </font>
    <font>
      <u val="single"/>
      <sz val="11"/>
      <color indexed="30"/>
      <name val="Arial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0"/>
      <color rgb="FF000000"/>
      <name val="Arial"/>
      <family val="2"/>
    </font>
    <font>
      <sz val="10"/>
      <color rgb="FFFFFFFF"/>
      <name val="Arial"/>
      <family val="2"/>
    </font>
    <font>
      <sz val="10"/>
      <color rgb="FFCC0000"/>
      <name val="Arial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u val="single"/>
      <sz val="11"/>
      <color theme="10"/>
      <name val="Arial"/>
      <family val="2"/>
    </font>
    <font>
      <b/>
      <sz val="10"/>
      <color rgb="FFFFFFFF"/>
      <name val="Arial"/>
      <family val="2"/>
    </font>
    <font>
      <i/>
      <sz val="10"/>
      <color rgb="FF808080"/>
      <name val="Arial"/>
      <family val="2"/>
    </font>
    <font>
      <sz val="10"/>
      <color rgb="FF006600"/>
      <name val="Arial"/>
      <family val="2"/>
    </font>
    <font>
      <b/>
      <sz val="24"/>
      <color rgb="FF000000"/>
      <name val="Arial"/>
      <family val="2"/>
    </font>
    <font>
      <sz val="18"/>
      <color rgb="FF000000"/>
      <name val="Arial"/>
      <family val="2"/>
    </font>
    <font>
      <sz val="12"/>
      <color rgb="FF000000"/>
      <name val="Arial"/>
      <family val="2"/>
    </font>
    <font>
      <u val="single"/>
      <sz val="10"/>
      <color rgb="FF0000EE"/>
      <name val="Arial"/>
      <family val="2"/>
    </font>
    <font>
      <sz val="11"/>
      <color rgb="FF3F3F76"/>
      <name val="Calibri"/>
      <family val="2"/>
    </font>
    <font>
      <sz val="10"/>
      <color rgb="FF996600"/>
      <name val="Arial"/>
      <family val="2"/>
    </font>
    <font>
      <sz val="11"/>
      <color rgb="FF9C6500"/>
      <name val="Calibri"/>
      <family val="2"/>
    </font>
    <font>
      <sz val="10"/>
      <color rgb="FF333333"/>
      <name val="Arial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sz val="11"/>
      <color rgb="FF006100"/>
      <name val="Calibri"/>
      <family val="2"/>
    </font>
    <font>
      <b/>
      <sz val="13"/>
      <color rgb="FF000000"/>
      <name val="Calibri"/>
      <family val="2"/>
    </font>
    <font>
      <sz val="11"/>
      <color rgb="FF000000"/>
      <name val="Inconsolata"/>
      <family val="0"/>
    </font>
    <font>
      <sz val="10"/>
      <color rgb="FF000000"/>
      <name val="Arial"/>
      <family val="2"/>
    </font>
    <font>
      <sz val="12"/>
      <color rgb="FF000000"/>
      <name val="Calibri"/>
      <family val="2"/>
    </font>
    <font>
      <b/>
      <sz val="12"/>
      <color rgb="FF000000"/>
      <name val="Calibri"/>
      <family val="2"/>
    </font>
    <font>
      <sz val="9"/>
      <color rgb="FF000000"/>
      <name val="Arial"/>
      <family val="2"/>
    </font>
    <font>
      <b/>
      <u val="single"/>
      <sz val="9"/>
      <color rgb="FF000000"/>
      <name val="Arial"/>
      <family val="2"/>
    </font>
    <font>
      <b/>
      <sz val="9"/>
      <color rgb="FF000000"/>
      <name val="Arial"/>
      <family val="2"/>
    </font>
    <font>
      <b/>
      <sz val="12"/>
      <color rgb="FF000000"/>
      <name val="Verdana"/>
      <family val="2"/>
    </font>
    <font>
      <sz val="10"/>
      <color rgb="FF000000"/>
      <name val="Roboto"/>
      <family val="0"/>
    </font>
  </fonts>
  <fills count="58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000000"/>
        <bgColor indexed="64"/>
      </patternFill>
    </fill>
    <fill>
      <patternFill patternType="solid">
        <fgColor rgb="FF808080"/>
        <bgColor indexed="64"/>
      </patternFill>
    </fill>
    <fill>
      <patternFill patternType="solid">
        <fgColor rgb="FFDDDDDD"/>
        <bgColor indexed="64"/>
      </patternFill>
    </fill>
    <fill>
      <patternFill patternType="solid">
        <fgColor rgb="FFFFCCCC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CC0000"/>
        <bgColor indexed="64"/>
      </patternFill>
    </fill>
    <fill>
      <patternFill patternType="solid">
        <fgColor rgb="FFCC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D8D8D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AD1DC"/>
        <bgColor indexed="64"/>
      </patternFill>
    </fill>
    <fill>
      <patternFill patternType="solid">
        <fgColor rgb="FFB6D7A8"/>
        <bgColor indexed="64"/>
      </patternFill>
    </fill>
    <fill>
      <patternFill patternType="solid">
        <fgColor rgb="FFD9EAD3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B3CEFA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4285F4"/>
        <bgColor indexed="64"/>
      </patternFill>
    </fill>
    <fill>
      <patternFill patternType="solid">
        <fgColor rgb="FF00FF00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D2F1DA"/>
        <bgColor indexed="64"/>
      </patternFill>
    </fill>
    <fill>
      <patternFill patternType="solid">
        <fgColor rgb="FFFEF1CC"/>
        <bgColor indexed="64"/>
      </patternFill>
    </fill>
    <fill>
      <patternFill patternType="solid">
        <fgColor rgb="FFD9E6FC"/>
        <bgColor indexed="64"/>
      </patternFill>
    </fill>
    <fill>
      <patternFill patternType="solid">
        <fgColor rgb="FFC27BA0"/>
        <bgColor indexed="64"/>
      </patternFill>
    </fill>
    <fill>
      <patternFill patternType="solid">
        <fgColor rgb="FFD5A6BD"/>
        <bgColor indexed="64"/>
      </patternFill>
    </fill>
    <fill>
      <patternFill patternType="solid">
        <fgColor rgb="FFFCD668"/>
        <bgColor indexed="64"/>
      </patternFill>
    </fill>
    <fill>
      <patternFill patternType="solid">
        <fgColor rgb="FFFF00FF"/>
        <bgColor indexed="64"/>
      </patternFill>
    </fill>
  </fills>
  <borders count="24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808080"/>
      </left>
      <right style="thin">
        <color rgb="FF808080"/>
      </right>
      <top style="thin">
        <color rgb="FF808080"/>
      </top>
      <bottom style="thin">
        <color rgb="FF808080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>
        <color rgb="FF000000"/>
      </left>
      <right style="thin">
        <color rgb="FF000000"/>
      </right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/>
      <bottom/>
    </border>
    <border>
      <left/>
      <right style="thin">
        <color rgb="FF000000"/>
      </right>
      <top style="thin">
        <color rgb="FF000000"/>
      </top>
      <bottom style="thin">
        <color rgb="FF000000"/>
      </bottom>
    </border>
    <border>
      <left/>
      <right style="thin">
        <color rgb="FF000000"/>
      </right>
      <top/>
      <bottom style="thin">
        <color rgb="FF000000"/>
      </bottom>
    </border>
    <border>
      <left/>
      <right style="thin">
        <color rgb="FF000000"/>
      </right>
      <top style="thin">
        <color rgb="FF000000"/>
      </top>
      <bottom/>
    </border>
    <border>
      <left/>
      <right/>
      <top style="thin">
        <color rgb="FF000000"/>
      </top>
      <bottom style="thin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</borders>
  <cellStyleXfs count="79">
    <xf numFmtId="0" fontId="0" fillId="0" borderId="0">
      <alignment/>
      <protection/>
    </xf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2" fillId="2" borderId="0" applyNumberFormat="0" applyBorder="0" applyAlignment="0" applyProtection="0"/>
    <xf numFmtId="0" fontId="42" fillId="3" borderId="0" applyNumberFormat="0" applyBorder="0" applyAlignment="0" applyProtection="0"/>
    <xf numFmtId="0" fontId="42" fillId="4" borderId="0" applyNumberFormat="0" applyBorder="0" applyAlignment="0" applyProtection="0"/>
    <xf numFmtId="0" fontId="42" fillId="5" borderId="0" applyNumberFormat="0" applyBorder="0" applyAlignment="0" applyProtection="0"/>
    <xf numFmtId="0" fontId="42" fillId="6" borderId="0" applyNumberFormat="0" applyBorder="0" applyAlignment="0" applyProtection="0"/>
    <xf numFmtId="0" fontId="42" fillId="7" borderId="0" applyNumberFormat="0" applyBorder="0" applyAlignment="0" applyProtection="0"/>
    <xf numFmtId="0" fontId="42" fillId="8" borderId="0" applyNumberFormat="0" applyBorder="0" applyAlignment="0" applyProtection="0"/>
    <xf numFmtId="0" fontId="42" fillId="9" borderId="0" applyNumberFormat="0" applyBorder="0" applyAlignment="0" applyProtection="0"/>
    <xf numFmtId="0" fontId="42" fillId="10" borderId="0" applyNumberFormat="0" applyBorder="0" applyAlignment="0" applyProtection="0"/>
    <xf numFmtId="0" fontId="42" fillId="11" borderId="0" applyNumberFormat="0" applyBorder="0" applyAlignment="0" applyProtection="0"/>
    <xf numFmtId="0" fontId="42" fillId="12" borderId="0" applyNumberFormat="0" applyBorder="0" applyAlignment="0" applyProtection="0"/>
    <xf numFmtId="0" fontId="42" fillId="13" borderId="0" applyNumberFormat="0" applyBorder="0" applyAlignment="0" applyProtection="0"/>
    <xf numFmtId="0" fontId="43" fillId="14" borderId="0" applyNumberFormat="0" applyBorder="0" applyAlignment="0" applyProtection="0"/>
    <xf numFmtId="0" fontId="43" fillId="15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4" fillId="0" borderId="0">
      <alignment/>
      <protection/>
    </xf>
    <xf numFmtId="0" fontId="45" fillId="20" borderId="0">
      <alignment/>
      <protection/>
    </xf>
    <xf numFmtId="0" fontId="45" fillId="21" borderId="0">
      <alignment/>
      <protection/>
    </xf>
    <xf numFmtId="0" fontId="44" fillId="22" borderId="0">
      <alignment/>
      <protection/>
    </xf>
    <xf numFmtId="0" fontId="46" fillId="23" borderId="0">
      <alignment/>
      <protection/>
    </xf>
    <xf numFmtId="0" fontId="47" fillId="24" borderId="1" applyNumberFormat="0" applyAlignment="0" applyProtection="0"/>
    <xf numFmtId="0" fontId="48" fillId="0" borderId="2" applyNumberFormat="0" applyFill="0" applyAlignment="0" applyProtection="0"/>
    <xf numFmtId="0" fontId="49" fillId="25" borderId="3" applyNumberFormat="0" applyAlignment="0" applyProtection="0"/>
    <xf numFmtId="0" fontId="50" fillId="0" borderId="0" applyNumberFormat="0" applyFill="0" applyBorder="0" applyAlignment="0" applyProtection="0"/>
    <xf numFmtId="0" fontId="43" fillId="26" borderId="0" applyNumberFormat="0" applyBorder="0" applyAlignment="0" applyProtection="0"/>
    <xf numFmtId="0" fontId="43" fillId="27" borderId="0" applyNumberFormat="0" applyBorder="0" applyAlignment="0" applyProtection="0"/>
    <xf numFmtId="0" fontId="43" fillId="28" borderId="0" applyNumberFormat="0" applyBorder="0" applyAlignment="0" applyProtection="0"/>
    <xf numFmtId="0" fontId="43" fillId="29" borderId="0" applyNumberFormat="0" applyBorder="0" applyAlignment="0" applyProtection="0"/>
    <xf numFmtId="0" fontId="43" fillId="30" borderId="0" applyNumberFormat="0" applyBorder="0" applyAlignment="0" applyProtection="0"/>
    <xf numFmtId="0" fontId="43" fillId="31" borderId="0" applyNumberFormat="0" applyBorder="0" applyAlignment="0" applyProtection="0"/>
    <xf numFmtId="0" fontId="51" fillId="32" borderId="0">
      <alignment/>
      <protection/>
    </xf>
    <xf numFmtId="0" fontId="52" fillId="0" borderId="0">
      <alignment/>
      <protection/>
    </xf>
    <xf numFmtId="0" fontId="53" fillId="33" borderId="0">
      <alignment/>
      <protection/>
    </xf>
    <xf numFmtId="0" fontId="54" fillId="0" borderId="0">
      <alignment/>
      <protection/>
    </xf>
    <xf numFmtId="0" fontId="55" fillId="0" borderId="0">
      <alignment/>
      <protection/>
    </xf>
    <xf numFmtId="0" fontId="56" fillId="0" borderId="0">
      <alignment/>
      <protection/>
    </xf>
    <xf numFmtId="0" fontId="57" fillId="0" borderId="0">
      <alignment/>
      <protection/>
    </xf>
    <xf numFmtId="0" fontId="58" fillId="34" borderId="1" applyNumberFormat="0" applyAlignment="0" applyProtection="0"/>
    <xf numFmtId="43" fontId="42" fillId="0" borderId="0" applyFont="0" applyFill="0" applyBorder="0" applyAlignment="0" applyProtection="0"/>
    <xf numFmtId="41" fontId="42" fillId="0" borderId="0" applyFont="0" applyFill="0" applyBorder="0" applyAlignment="0" applyProtection="0"/>
    <xf numFmtId="0" fontId="59" fillId="35" borderId="0">
      <alignment/>
      <protection/>
    </xf>
    <xf numFmtId="0" fontId="60" fillId="36" borderId="0" applyNumberFormat="0" applyBorder="0" applyAlignment="0" applyProtection="0"/>
    <xf numFmtId="0" fontId="42" fillId="37" borderId="4" applyNumberFormat="0" applyFont="0" applyAlignment="0" applyProtection="0"/>
    <xf numFmtId="0" fontId="61" fillId="35" borderId="5">
      <alignment/>
      <protection/>
    </xf>
    <xf numFmtId="0" fontId="62" fillId="24" borderId="6" applyNumberFormat="0" applyAlignment="0" applyProtection="0"/>
    <xf numFmtId="9" fontId="42" fillId="0" borderId="0" applyFont="0" applyFill="0" applyBorder="0" applyAlignment="0" applyProtection="0"/>
    <xf numFmtId="0" fontId="0" fillId="0" borderId="0">
      <alignment/>
      <protection/>
    </xf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0" fillId="0" borderId="0">
      <alignment/>
      <protection/>
    </xf>
    <xf numFmtId="0" fontId="65" fillId="0" borderId="0" applyNumberFormat="0" applyFill="0" applyBorder="0" applyAlignment="0" applyProtection="0"/>
    <xf numFmtId="0" fontId="66" fillId="0" borderId="7" applyNumberFormat="0" applyFill="0" applyAlignment="0" applyProtection="0"/>
    <xf numFmtId="0" fontId="67" fillId="0" borderId="8" applyNumberFormat="0" applyFill="0" applyAlignment="0" applyProtection="0"/>
    <xf numFmtId="0" fontId="68" fillId="0" borderId="9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10" applyNumberFormat="0" applyFill="0" applyAlignment="0" applyProtection="0"/>
    <xf numFmtId="0" fontId="70" fillId="38" borderId="0" applyNumberFormat="0" applyBorder="0" applyAlignment="0" applyProtection="0"/>
    <xf numFmtId="0" fontId="71" fillId="39" borderId="0" applyNumberFormat="0" applyBorder="0" applyAlignment="0" applyProtection="0"/>
    <xf numFmtId="44" fontId="42" fillId="0" borderId="0" applyFont="0" applyFill="0" applyBorder="0" applyAlignment="0" applyProtection="0"/>
    <xf numFmtId="42" fontId="42" fillId="0" borderId="0" applyFont="0" applyFill="0" applyBorder="0" applyAlignment="0" applyProtection="0"/>
    <xf numFmtId="0" fontId="46" fillId="0" borderId="0">
      <alignment/>
      <protection/>
    </xf>
  </cellStyleXfs>
  <cellXfs count="116">
    <xf numFmtId="0" fontId="0" fillId="0" borderId="0" xfId="0" applyAlignment="1">
      <alignment/>
    </xf>
    <xf numFmtId="0" fontId="72" fillId="0" borderId="0" xfId="0" applyFont="1" applyAlignment="1">
      <alignment horizontal="center"/>
    </xf>
    <xf numFmtId="0" fontId="44" fillId="40" borderId="11" xfId="0" applyFont="1" applyFill="1" applyBorder="1" applyAlignment="1">
      <alignment horizontal="center"/>
    </xf>
    <xf numFmtId="0" fontId="44" fillId="40" borderId="11" xfId="0" applyFont="1" applyFill="1" applyBorder="1" applyAlignment="1">
      <alignment horizontal="center" vertical="center"/>
    </xf>
    <xf numFmtId="0" fontId="73" fillId="41" borderId="0" xfId="0" applyFont="1" applyFill="1" applyAlignment="1">
      <alignment/>
    </xf>
    <xf numFmtId="0" fontId="74" fillId="0" borderId="0" xfId="0" applyFont="1" applyAlignment="1">
      <alignment/>
    </xf>
    <xf numFmtId="0" fontId="74" fillId="42" borderId="11" xfId="0" applyFont="1" applyFill="1" applyBorder="1" applyAlignment="1">
      <alignment horizontal="center"/>
    </xf>
    <xf numFmtId="1" fontId="74" fillId="42" borderId="11" xfId="0" applyNumberFormat="1" applyFont="1" applyFill="1" applyBorder="1" applyAlignment="1">
      <alignment horizontal="center"/>
    </xf>
    <xf numFmtId="0" fontId="74" fillId="43" borderId="11" xfId="0" applyFont="1" applyFill="1" applyBorder="1" applyAlignment="1">
      <alignment horizontal="center"/>
    </xf>
    <xf numFmtId="1" fontId="74" fillId="43" borderId="11" xfId="0" applyNumberFormat="1" applyFont="1" applyFill="1" applyBorder="1" applyAlignment="1">
      <alignment horizontal="center"/>
    </xf>
    <xf numFmtId="0" fontId="74" fillId="44" borderId="11" xfId="0" applyFont="1" applyFill="1" applyBorder="1" applyAlignment="1">
      <alignment horizontal="center"/>
    </xf>
    <xf numFmtId="1" fontId="74" fillId="44" borderId="11" xfId="0" applyNumberFormat="1" applyFont="1" applyFill="1" applyBorder="1" applyAlignment="1">
      <alignment horizontal="center"/>
    </xf>
    <xf numFmtId="0" fontId="0" fillId="0" borderId="0" xfId="0" applyFill="1" applyBorder="1" applyAlignment="1">
      <alignment/>
    </xf>
    <xf numFmtId="0" fontId="75" fillId="0" borderId="0" xfId="0" applyFont="1" applyFill="1" applyBorder="1" applyAlignment="1">
      <alignment horizontal="center"/>
    </xf>
    <xf numFmtId="0" fontId="76" fillId="0" borderId="0" xfId="0" applyFont="1" applyFill="1" applyBorder="1" applyAlignment="1">
      <alignment horizontal="center"/>
    </xf>
    <xf numFmtId="0" fontId="77" fillId="0" borderId="0" xfId="0" applyFont="1" applyFill="1" applyBorder="1" applyAlignment="1">
      <alignment horizontal="center"/>
    </xf>
    <xf numFmtId="0" fontId="78" fillId="0" borderId="0" xfId="0" applyFont="1" applyFill="1" applyBorder="1" applyAlignment="1">
      <alignment horizontal="center"/>
    </xf>
    <xf numFmtId="0" fontId="79" fillId="45" borderId="12" xfId="0" applyFont="1" applyFill="1" applyBorder="1" applyAlignment="1">
      <alignment horizontal="center"/>
    </xf>
    <xf numFmtId="0" fontId="77" fillId="45" borderId="13" xfId="0" applyFont="1" applyFill="1" applyBorder="1" applyAlignment="1">
      <alignment horizontal="center" vertical="top"/>
    </xf>
    <xf numFmtId="0" fontId="80" fillId="0" borderId="0" xfId="0" applyFont="1" applyAlignment="1">
      <alignment horizontal="center"/>
    </xf>
    <xf numFmtId="0" fontId="75" fillId="0" borderId="0" xfId="0" applyFont="1" applyAlignment="1">
      <alignment horizontal="center"/>
    </xf>
    <xf numFmtId="0" fontId="76" fillId="0" borderId="0" xfId="0" applyFont="1" applyAlignment="1">
      <alignment horizontal="center"/>
    </xf>
    <xf numFmtId="0" fontId="77" fillId="0" borderId="0" xfId="0" applyFont="1" applyAlignment="1">
      <alignment horizontal="center"/>
    </xf>
    <xf numFmtId="0" fontId="79" fillId="0" borderId="0" xfId="0" applyFont="1" applyAlignment="1">
      <alignment horizontal="center"/>
    </xf>
    <xf numFmtId="0" fontId="44" fillId="0" borderId="0" xfId="0" applyFont="1" applyAlignment="1">
      <alignment horizontal="center"/>
    </xf>
    <xf numFmtId="0" fontId="44" fillId="40" borderId="14" xfId="0" applyFont="1" applyFill="1" applyBorder="1" applyAlignment="1">
      <alignment horizontal="center"/>
    </xf>
    <xf numFmtId="0" fontId="44" fillId="46" borderId="11" xfId="0" applyFont="1" applyFill="1" applyBorder="1" applyAlignment="1">
      <alignment horizontal="center"/>
    </xf>
    <xf numFmtId="0" fontId="74" fillId="0" borderId="11" xfId="0" applyFont="1" applyBorder="1" applyAlignment="1">
      <alignment horizontal="center"/>
    </xf>
    <xf numFmtId="0" fontId="74" fillId="0" borderId="14" xfId="0" applyFont="1" applyBorder="1" applyAlignment="1">
      <alignment horizontal="center"/>
    </xf>
    <xf numFmtId="1" fontId="74" fillId="47" borderId="11" xfId="0" applyNumberFormat="1" applyFont="1" applyFill="1" applyBorder="1" applyAlignment="1">
      <alignment horizontal="center"/>
    </xf>
    <xf numFmtId="0" fontId="74" fillId="0" borderId="0" xfId="0" applyFont="1" applyAlignment="1">
      <alignment vertical="center"/>
    </xf>
    <xf numFmtId="0" fontId="74" fillId="0" borderId="0" xfId="0" applyFont="1" applyAlignment="1">
      <alignment horizontal="center" vertical="center"/>
    </xf>
    <xf numFmtId="0" fontId="74" fillId="0" borderId="0" xfId="0" applyFont="1" applyAlignment="1">
      <alignment horizontal="center"/>
    </xf>
    <xf numFmtId="0" fontId="44" fillId="48" borderId="15" xfId="0" applyFont="1" applyFill="1" applyBorder="1" applyAlignment="1">
      <alignment horizontal="center" vertical="center"/>
    </xf>
    <xf numFmtId="0" fontId="74" fillId="49" borderId="11" xfId="0" applyFont="1" applyFill="1" applyBorder="1" applyAlignment="1">
      <alignment horizontal="center" vertical="center"/>
    </xf>
    <xf numFmtId="0" fontId="44" fillId="0" borderId="0" xfId="0" applyFont="1" applyAlignment="1">
      <alignment horizontal="center" vertical="center"/>
    </xf>
    <xf numFmtId="0" fontId="44" fillId="47" borderId="11" xfId="0" applyFont="1" applyFill="1" applyBorder="1" applyAlignment="1">
      <alignment horizontal="center" vertical="center"/>
    </xf>
    <xf numFmtId="0" fontId="74" fillId="47" borderId="16" xfId="0" applyFont="1" applyFill="1" applyBorder="1" applyAlignment="1">
      <alignment horizontal="center" vertical="center"/>
    </xf>
    <xf numFmtId="0" fontId="74" fillId="47" borderId="11" xfId="0" applyFont="1" applyFill="1" applyBorder="1" applyAlignment="1">
      <alignment horizontal="center" vertical="center"/>
    </xf>
    <xf numFmtId="0" fontId="44" fillId="47" borderId="16" xfId="0" applyFont="1" applyFill="1" applyBorder="1" applyAlignment="1">
      <alignment horizontal="center" vertical="center"/>
    </xf>
    <xf numFmtId="0" fontId="74" fillId="0" borderId="12" xfId="0" applyFont="1" applyBorder="1" applyAlignment="1">
      <alignment horizontal="center" vertical="center"/>
    </xf>
    <xf numFmtId="0" fontId="74" fillId="47" borderId="11" xfId="0" applyFont="1" applyFill="1" applyBorder="1" applyAlignment="1">
      <alignment horizontal="center"/>
    </xf>
    <xf numFmtId="0" fontId="74" fillId="0" borderId="17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 vertical="center"/>
    </xf>
    <xf numFmtId="0" fontId="74" fillId="0" borderId="13" xfId="0" applyFont="1" applyBorder="1" applyAlignment="1">
      <alignment horizontal="center"/>
    </xf>
    <xf numFmtId="0" fontId="74" fillId="50" borderId="11" xfId="0" applyFont="1" applyFill="1" applyBorder="1" applyAlignment="1">
      <alignment horizontal="center" vertical="center"/>
    </xf>
    <xf numFmtId="0" fontId="74" fillId="50" borderId="16" xfId="0" applyFont="1" applyFill="1" applyBorder="1" applyAlignment="1">
      <alignment horizontal="center" vertical="center"/>
    </xf>
    <xf numFmtId="0" fontId="74" fillId="51" borderId="11" xfId="0" applyFont="1" applyFill="1" applyBorder="1" applyAlignment="1">
      <alignment horizontal="center" vertical="center"/>
    </xf>
    <xf numFmtId="0" fontId="74" fillId="51" borderId="16" xfId="0" applyFont="1" applyFill="1" applyBorder="1" applyAlignment="1">
      <alignment horizontal="center" vertical="center"/>
    </xf>
    <xf numFmtId="0" fontId="74" fillId="0" borderId="0" xfId="0" applyFont="1" applyAlignment="1">
      <alignment horizontal="center" vertical="center" wrapText="1"/>
    </xf>
    <xf numFmtId="0" fontId="74" fillId="51" borderId="11" xfId="0" applyFont="1" applyFill="1" applyBorder="1" applyAlignment="1">
      <alignment horizontal="center" vertical="center" wrapText="1"/>
    </xf>
    <xf numFmtId="0" fontId="74" fillId="52" borderId="13" xfId="0" applyFont="1" applyFill="1" applyBorder="1" applyAlignment="1">
      <alignment horizontal="center" vertical="center" wrapText="1"/>
    </xf>
    <xf numFmtId="0" fontId="74" fillId="52" borderId="17" xfId="0" applyFont="1" applyFill="1" applyBorder="1" applyAlignment="1">
      <alignment horizontal="center" vertical="center" wrapText="1"/>
    </xf>
    <xf numFmtId="0" fontId="74" fillId="52" borderId="0" xfId="0" applyFont="1" applyFill="1" applyBorder="1" applyAlignment="1">
      <alignment horizontal="center" vertical="center" wrapText="1"/>
    </xf>
    <xf numFmtId="0" fontId="74" fillId="52" borderId="13" xfId="0" applyFont="1" applyFill="1" applyBorder="1" applyAlignment="1">
      <alignment horizontal="center" vertical="center"/>
    </xf>
    <xf numFmtId="0" fontId="74" fillId="52" borderId="11" xfId="0" applyFont="1" applyFill="1" applyBorder="1" applyAlignment="1">
      <alignment horizontal="center" vertical="center"/>
    </xf>
    <xf numFmtId="0" fontId="74" fillId="52" borderId="12" xfId="0" applyFont="1" applyFill="1" applyBorder="1" applyAlignment="1">
      <alignment horizontal="center" vertical="center"/>
    </xf>
    <xf numFmtId="0" fontId="74" fillId="53" borderId="12" xfId="0" applyFont="1" applyFill="1" applyBorder="1" applyAlignment="1">
      <alignment horizontal="center" vertical="center" wrapText="1"/>
    </xf>
    <xf numFmtId="0" fontId="74" fillId="53" borderId="18" xfId="0" applyFont="1" applyFill="1" applyBorder="1" applyAlignment="1">
      <alignment horizontal="center" vertical="center" wrapText="1"/>
    </xf>
    <xf numFmtId="0" fontId="74" fillId="53" borderId="19" xfId="0" applyFont="1" applyFill="1" applyBorder="1" applyAlignment="1">
      <alignment horizontal="center" vertical="center" wrapText="1"/>
    </xf>
    <xf numFmtId="0" fontId="74" fillId="53" borderId="13" xfId="0" applyFont="1" applyFill="1" applyBorder="1" applyAlignment="1">
      <alignment horizontal="center" vertical="center"/>
    </xf>
    <xf numFmtId="0" fontId="74" fillId="53" borderId="20" xfId="0" applyFont="1" applyFill="1" applyBorder="1" applyAlignment="1">
      <alignment horizontal="center" vertical="center"/>
    </xf>
    <xf numFmtId="0" fontId="74" fillId="53" borderId="11" xfId="0" applyFont="1" applyFill="1" applyBorder="1" applyAlignment="1">
      <alignment horizontal="center" vertical="center"/>
    </xf>
    <xf numFmtId="0" fontId="74" fillId="53" borderId="17" xfId="0" applyFont="1" applyFill="1" applyBorder="1" applyAlignment="1">
      <alignment horizontal="center" vertical="center"/>
    </xf>
    <xf numFmtId="0" fontId="74" fillId="54" borderId="11" xfId="0" applyFont="1" applyFill="1" applyBorder="1" applyAlignment="1">
      <alignment horizontal="center"/>
    </xf>
    <xf numFmtId="0" fontId="74" fillId="55" borderId="11" xfId="0" applyFont="1" applyFill="1" applyBorder="1" applyAlignment="1">
      <alignment horizontal="center"/>
    </xf>
    <xf numFmtId="0" fontId="73" fillId="55" borderId="11" xfId="0" applyFont="1" applyFill="1" applyBorder="1" applyAlignment="1">
      <alignment horizontal="center"/>
    </xf>
    <xf numFmtId="0" fontId="73" fillId="41" borderId="0" xfId="0" applyFont="1" applyFill="1" applyAlignment="1">
      <alignment horizontal="center"/>
    </xf>
    <xf numFmtId="0" fontId="44" fillId="56" borderId="11" xfId="0" applyFont="1" applyFill="1" applyBorder="1" applyAlignment="1">
      <alignment horizontal="center" vertical="center"/>
    </xf>
    <xf numFmtId="0" fontId="44" fillId="56" borderId="11" xfId="0" applyFont="1" applyFill="1" applyBorder="1" applyAlignment="1">
      <alignment horizontal="center" vertical="center" wrapText="1"/>
    </xf>
    <xf numFmtId="0" fontId="74" fillId="56" borderId="11" xfId="0" applyFont="1" applyFill="1" applyBorder="1" applyAlignment="1">
      <alignment horizontal="center" vertical="center"/>
    </xf>
    <xf numFmtId="0" fontId="74" fillId="52" borderId="11" xfId="0" applyFont="1" applyFill="1" applyBorder="1" applyAlignment="1">
      <alignment/>
    </xf>
    <xf numFmtId="0" fontId="44" fillId="48" borderId="11" xfId="0" applyFont="1" applyFill="1" applyBorder="1" applyAlignment="1">
      <alignment horizontal="center" vertical="center"/>
    </xf>
    <xf numFmtId="0" fontId="44" fillId="49" borderId="11" xfId="0" applyFont="1" applyFill="1" applyBorder="1" applyAlignment="1">
      <alignment horizontal="center" vertical="center"/>
    </xf>
    <xf numFmtId="0" fontId="74" fillId="50" borderId="21" xfId="0" applyFont="1" applyFill="1" applyBorder="1" applyAlignment="1">
      <alignment horizontal="center" vertical="center" wrapText="1"/>
    </xf>
    <xf numFmtId="0" fontId="74" fillId="51" borderId="21" xfId="0" applyFont="1" applyFill="1" applyBorder="1" applyAlignment="1">
      <alignment horizontal="center" vertical="center" wrapText="1"/>
    </xf>
    <xf numFmtId="0" fontId="77" fillId="45" borderId="12" xfId="0" applyFont="1" applyFill="1" applyBorder="1" applyAlignment="1">
      <alignment horizontal="center"/>
    </xf>
    <xf numFmtId="0" fontId="73" fillId="47" borderId="11" xfId="0" applyFont="1" applyFill="1" applyBorder="1" applyAlignment="1">
      <alignment horizontal="center"/>
    </xf>
    <xf numFmtId="0" fontId="74" fillId="47" borderId="0" xfId="0" applyFont="1" applyFill="1" applyAlignment="1">
      <alignment horizontal="center"/>
    </xf>
    <xf numFmtId="0" fontId="74" fillId="0" borderId="11" xfId="0" applyFont="1" applyBorder="1" applyAlignment="1">
      <alignment horizontal="center" vertical="center"/>
    </xf>
    <xf numFmtId="0" fontId="74" fillId="0" borderId="11" xfId="0" applyFont="1" applyBorder="1" applyAlignment="1">
      <alignment/>
    </xf>
    <xf numFmtId="0" fontId="74" fillId="50" borderId="11" xfId="0" applyFont="1" applyFill="1" applyBorder="1" applyAlignment="1">
      <alignment/>
    </xf>
    <xf numFmtId="0" fontId="74" fillId="50" borderId="11" xfId="0" applyFont="1" applyFill="1" applyBorder="1" applyAlignment="1">
      <alignment horizontal="center"/>
    </xf>
    <xf numFmtId="0" fontId="74" fillId="50" borderId="11" xfId="0" applyFont="1" applyFill="1" applyBorder="1" applyAlignment="1">
      <alignment/>
    </xf>
    <xf numFmtId="0" fontId="74" fillId="51" borderId="11" xfId="0" applyFont="1" applyFill="1" applyBorder="1" applyAlignment="1">
      <alignment/>
    </xf>
    <xf numFmtId="0" fontId="74" fillId="51" borderId="11" xfId="0" applyFont="1" applyFill="1" applyBorder="1" applyAlignment="1">
      <alignment horizontal="center"/>
    </xf>
    <xf numFmtId="0" fontId="74" fillId="51" borderId="11" xfId="0" applyFont="1" applyFill="1" applyBorder="1" applyAlignment="1">
      <alignment/>
    </xf>
    <xf numFmtId="0" fontId="74" fillId="52" borderId="11" xfId="0" applyFont="1" applyFill="1" applyBorder="1" applyAlignment="1">
      <alignment/>
    </xf>
    <xf numFmtId="0" fontId="74" fillId="52" borderId="0" xfId="0" applyFont="1" applyFill="1" applyBorder="1" applyAlignment="1">
      <alignment vertical="center" wrapText="1"/>
    </xf>
    <xf numFmtId="0" fontId="74" fillId="53" borderId="11" xfId="0" applyFont="1" applyFill="1" applyBorder="1" applyAlignment="1">
      <alignment horizontal="center" vertical="center" wrapText="1"/>
    </xf>
    <xf numFmtId="0" fontId="74" fillId="53" borderId="11" xfId="0" applyFont="1" applyFill="1" applyBorder="1" applyAlignment="1">
      <alignment/>
    </xf>
    <xf numFmtId="0" fontId="74" fillId="53" borderId="11" xfId="0" applyFont="1" applyFill="1" applyBorder="1" applyAlignment="1">
      <alignment/>
    </xf>
    <xf numFmtId="0" fontId="74" fillId="53" borderId="19" xfId="0" applyFont="1" applyFill="1" applyBorder="1" applyAlignment="1">
      <alignment vertical="center" wrapText="1"/>
    </xf>
    <xf numFmtId="0" fontId="44" fillId="0" borderId="0" xfId="0" applyFont="1" applyFill="1" applyBorder="1" applyAlignment="1">
      <alignment horizontal="center"/>
    </xf>
    <xf numFmtId="0" fontId="74" fillId="50" borderId="21" xfId="0" applyFont="1" applyFill="1" applyBorder="1" applyAlignment="1">
      <alignment vertical="center" wrapText="1"/>
    </xf>
    <xf numFmtId="0" fontId="74" fillId="51" borderId="21" xfId="0" applyFont="1" applyFill="1" applyBorder="1" applyAlignment="1">
      <alignment vertical="center" wrapText="1"/>
    </xf>
    <xf numFmtId="0" fontId="74" fillId="0" borderId="22" xfId="0" applyFont="1" applyBorder="1" applyAlignment="1">
      <alignment horizontal="center" vertical="center"/>
    </xf>
    <xf numFmtId="0" fontId="74" fillId="50" borderId="14" xfId="0" applyFont="1" applyFill="1" applyBorder="1" applyAlignment="1">
      <alignment horizontal="center" vertical="center"/>
    </xf>
    <xf numFmtId="0" fontId="74" fillId="51" borderId="14" xfId="0" applyFont="1" applyFill="1" applyBorder="1" applyAlignment="1">
      <alignment horizontal="center" vertical="center"/>
    </xf>
    <xf numFmtId="0" fontId="74" fillId="52" borderId="20" xfId="0" applyFont="1" applyFill="1" applyBorder="1" applyAlignment="1">
      <alignment horizontal="center" vertical="center" wrapText="1"/>
    </xf>
    <xf numFmtId="0" fontId="74" fillId="53" borderId="14" xfId="0" applyFont="1" applyFill="1" applyBorder="1" applyAlignment="1">
      <alignment horizontal="center" vertical="center" wrapText="1"/>
    </xf>
    <xf numFmtId="0" fontId="74" fillId="54" borderId="11" xfId="0" applyFont="1" applyFill="1" applyBorder="1" applyAlignment="1">
      <alignment/>
    </xf>
    <xf numFmtId="0" fontId="74" fillId="55" borderId="11" xfId="0" applyFont="1" applyFill="1" applyBorder="1" applyAlignment="1">
      <alignment/>
    </xf>
    <xf numFmtId="0" fontId="73" fillId="55" borderId="11" xfId="0" applyFont="1" applyFill="1" applyBorder="1" applyAlignment="1">
      <alignment/>
    </xf>
    <xf numFmtId="0" fontId="74" fillId="50" borderId="23" xfId="0" applyFont="1" applyFill="1" applyBorder="1" applyAlignment="1">
      <alignment vertical="center"/>
    </xf>
    <xf numFmtId="0" fontId="74" fillId="50" borderId="0" xfId="0" applyFont="1" applyFill="1" applyBorder="1" applyAlignment="1">
      <alignment vertical="center" wrapText="1"/>
    </xf>
    <xf numFmtId="0" fontId="74" fillId="50" borderId="21" xfId="0" applyFont="1" applyFill="1" applyBorder="1" applyAlignment="1">
      <alignment vertical="center"/>
    </xf>
    <xf numFmtId="0" fontId="74" fillId="51" borderId="23" xfId="0" applyFont="1" applyFill="1" applyBorder="1" applyAlignment="1">
      <alignment vertical="center"/>
    </xf>
    <xf numFmtId="0" fontId="74" fillId="51" borderId="0" xfId="0" applyFont="1" applyFill="1" applyBorder="1" applyAlignment="1">
      <alignment vertical="center" wrapText="1"/>
    </xf>
    <xf numFmtId="0" fontId="74" fillId="51" borderId="21" xfId="0" applyFont="1" applyFill="1" applyBorder="1" applyAlignment="1">
      <alignment vertical="center"/>
    </xf>
    <xf numFmtId="0" fontId="81" fillId="41" borderId="0" xfId="0" applyFont="1" applyFill="1" applyAlignment="1">
      <alignment/>
    </xf>
    <xf numFmtId="0" fontId="44" fillId="41" borderId="0" xfId="0" applyFont="1" applyFill="1" applyBorder="1" applyAlignment="1">
      <alignment horizontal="center"/>
    </xf>
    <xf numFmtId="0" fontId="74" fillId="52" borderId="11" xfId="0" applyFont="1" applyFill="1" applyBorder="1" applyAlignment="1">
      <alignment horizontal="center" wrapText="1"/>
    </xf>
    <xf numFmtId="0" fontId="74" fillId="53" borderId="11" xfId="0" applyFont="1" applyFill="1" applyBorder="1" applyAlignment="1">
      <alignment horizontal="center" wrapText="1"/>
    </xf>
    <xf numFmtId="0" fontId="74" fillId="57" borderId="0" xfId="0" applyFont="1" applyFill="1" applyAlignment="1">
      <alignment/>
    </xf>
    <xf numFmtId="0" fontId="74" fillId="0" borderId="11" xfId="0" applyFont="1" applyBorder="1" applyAlignment="1">
      <alignment/>
    </xf>
  </cellXfs>
  <cellStyles count="65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Accent" xfId="33"/>
    <cellStyle name="Accent 1" xfId="34"/>
    <cellStyle name="Accent 2" xfId="35"/>
    <cellStyle name="Accent 3" xfId="36"/>
    <cellStyle name="Bad" xfId="37"/>
    <cellStyle name="Calcolo" xfId="38"/>
    <cellStyle name="Cella collegata" xfId="39"/>
    <cellStyle name="Cella da controllare" xfId="40"/>
    <cellStyle name="Hyperlink" xfId="41"/>
    <cellStyle name="Colore 1" xfId="42"/>
    <cellStyle name="Colore 2" xfId="43"/>
    <cellStyle name="Colore 3" xfId="44"/>
    <cellStyle name="Colore 4" xfId="45"/>
    <cellStyle name="Colore 5" xfId="46"/>
    <cellStyle name="Colore 6" xfId="47"/>
    <cellStyle name="Error" xfId="48"/>
    <cellStyle name="Footnote" xfId="49"/>
    <cellStyle name="Good" xfId="50"/>
    <cellStyle name="Heading (user)" xfId="51"/>
    <cellStyle name="Heading 1" xfId="52"/>
    <cellStyle name="Heading 2" xfId="53"/>
    <cellStyle name="Hyperlink" xfId="54"/>
    <cellStyle name="Input" xfId="55"/>
    <cellStyle name="Comma" xfId="56"/>
    <cellStyle name="Comma [0]" xfId="57"/>
    <cellStyle name="Neutral" xfId="58"/>
    <cellStyle name="Neutrale" xfId="59"/>
    <cellStyle name="Nota" xfId="60"/>
    <cellStyle name="Note" xfId="61"/>
    <cellStyle name="Output" xfId="62"/>
    <cellStyle name="Percent" xfId="63"/>
    <cellStyle name="Status" xfId="64"/>
    <cellStyle name="Testo avviso" xfId="65"/>
    <cellStyle name="Testo descrittivo" xfId="66"/>
    <cellStyle name="Text" xfId="67"/>
    <cellStyle name="Titolo" xfId="68"/>
    <cellStyle name="Titolo 1" xfId="69"/>
    <cellStyle name="Titolo 2" xfId="70"/>
    <cellStyle name="Titolo 3" xfId="71"/>
    <cellStyle name="Titolo 4" xfId="72"/>
    <cellStyle name="Totale" xfId="73"/>
    <cellStyle name="Valore non valido" xfId="74"/>
    <cellStyle name="Valore valido" xfId="75"/>
    <cellStyle name="Currency" xfId="76"/>
    <cellStyle name="Currency [0]" xfId="77"/>
    <cellStyle name="Warning" xfId="78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worksheet" Target="worksheets/sheet19.xml" /><Relationship Id="rId20" Type="http://schemas.openxmlformats.org/officeDocument/2006/relationships/styles" Target="styles.xml" /><Relationship Id="rId21" Type="http://schemas.openxmlformats.org/officeDocument/2006/relationships/sharedStrings" Target="sharedStrings.xml" /><Relationship Id="rId22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2</xdr:col>
      <xdr:colOff>0</xdr:colOff>
      <xdr:row>0</xdr:row>
      <xdr:rowOff>0</xdr:rowOff>
    </xdr:from>
    <xdr:to>
      <xdr:col>2</xdr:col>
      <xdr:colOff>238125</xdr:colOff>
      <xdr:row>1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33400" y="0"/>
          <a:ext cx="238125" cy="2762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0</xdr:colOff>
      <xdr:row>0</xdr:row>
      <xdr:rowOff>0</xdr:rowOff>
    </xdr:from>
    <xdr:to>
      <xdr:col>1</xdr:col>
      <xdr:colOff>161925</xdr:colOff>
      <xdr:row>1</xdr:row>
      <xdr:rowOff>0</xdr:rowOff>
    </xdr:to>
    <xdr:pic>
      <xdr:nvPicPr>
        <xdr:cNvPr id="1" name="image1.png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133350" y="0"/>
          <a:ext cx="161925" cy="190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ables/table1.xml><?xml version="1.0" encoding="utf-8"?>
<table xmlns="http://schemas.openxmlformats.org/spreadsheetml/2006/main" id="1" name="__Anonymous_Sheet_DB__0" displayName="__Anonymous_Sheet_DB__0" ref="A7:Z24" comment="" totalsRowShown="0">
  <autoFilter ref="A7:Z24"/>
  <tableColumns count="26">
    <tableColumn id="1" name="Colonna1"/>
    <tableColumn id="2" name="Colonna2"/>
    <tableColumn id="3" name="Plesso"/>
    <tableColumn id="4" name="Classe"/>
    <tableColumn id="5" name="Sez"/>
    <tableColumn id="6" name="T.S"/>
    <tableColumn id="7" name="Cognome"/>
    <tableColumn id="8" name="Nome"/>
    <tableColumn id="9" name="Comma"/>
    <tableColumn id="10" name="Ore SOST"/>
    <tableColumn id="11" name="Ore O I"/>
    <tableColumn id="12" name="Colonna3"/>
    <tableColumn id="13" name="Colonna4"/>
    <tableColumn id="14" name="Colonna5"/>
    <tableColumn id="15" name="Colonna6"/>
    <tableColumn id="16" name="Colonna7"/>
    <tableColumn id="17" name="Colonna8"/>
    <tableColumn id="18" name="Colonna9"/>
    <tableColumn id="19" name="Colonna10"/>
    <tableColumn id="20" name="Colonna11"/>
    <tableColumn id="21" name="Colonna12"/>
    <tableColumn id="22" name="Colonna13"/>
    <tableColumn id="23" name="Colonna14"/>
    <tableColumn id="24" name="Colonna15"/>
    <tableColumn id="25" name="Colonna16"/>
    <tableColumn id="26" name="Colonna17"/>
  </tableColumns>
  <tableStyleInfo name="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bsic878006@istruzione.it" TargetMode="External" /><Relationship Id="rId2" Type="http://schemas.openxmlformats.org/officeDocument/2006/relationships/table" Target="../tables/table1.xml" /><Relationship Id="rId3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bsic878006@istruzione.it" TargetMode="External" /><Relationship Id="rId2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26"/>
  <sheetViews>
    <sheetView tabSelected="1" zoomScalePageLayoutView="0" workbookViewId="0" topLeftCell="A4">
      <selection activeCell="A1" sqref="A1"/>
    </sheetView>
  </sheetViews>
  <sheetFormatPr defaultColWidth="9.00390625" defaultRowHeight="15" customHeight="1"/>
  <cols>
    <col min="1" max="1" width="3.625" style="0" customWidth="1"/>
    <col min="2" max="2" width="3.375" style="0" customWidth="1"/>
    <col min="3" max="3" width="13.375" style="0" customWidth="1"/>
    <col min="4" max="4" width="9.375" style="0" customWidth="1"/>
    <col min="5" max="5" width="6.75390625" style="0" customWidth="1"/>
    <col min="6" max="6" width="6.25390625" style="0" customWidth="1"/>
    <col min="7" max="7" width="16.75390625" style="0" customWidth="1"/>
    <col min="8" max="8" width="10.375" style="0" customWidth="1"/>
    <col min="9" max="9" width="10.125" style="0" customWidth="1"/>
    <col min="10" max="10" width="12.00390625" style="0" customWidth="1"/>
    <col min="11" max="11" width="9.50390625" style="0" customWidth="1"/>
    <col min="12" max="64" width="13.375" style="0" customWidth="1"/>
  </cols>
  <sheetData>
    <row r="1" spans="1:11" ht="21.75" customHeight="1">
      <c r="A1" s="1"/>
      <c r="C1" s="12"/>
      <c r="D1" s="12"/>
      <c r="E1" s="12"/>
      <c r="F1" s="12"/>
      <c r="G1" s="12"/>
      <c r="H1" s="12"/>
      <c r="I1" s="12"/>
      <c r="J1" s="12"/>
      <c r="K1" s="12"/>
    </row>
    <row r="2" spans="1:11" ht="17.25">
      <c r="A2" s="1"/>
      <c r="C2" s="13" t="s">
        <v>0</v>
      </c>
      <c r="D2" s="13"/>
      <c r="E2" s="13"/>
      <c r="F2" s="13"/>
      <c r="G2" s="13"/>
      <c r="H2" s="13"/>
      <c r="I2" s="13"/>
      <c r="J2" s="13"/>
      <c r="K2" s="13"/>
    </row>
    <row r="3" spans="1:11" ht="17.25">
      <c r="A3" s="1"/>
      <c r="C3" s="14" t="s">
        <v>1</v>
      </c>
      <c r="D3" s="14"/>
      <c r="E3" s="14"/>
      <c r="F3" s="14"/>
      <c r="G3" s="14"/>
      <c r="H3" s="14"/>
      <c r="I3" s="14"/>
      <c r="J3" s="14"/>
      <c r="K3" s="14"/>
    </row>
    <row r="4" spans="1:11" ht="17.25">
      <c r="A4" s="1"/>
      <c r="C4" s="15" t="s">
        <v>2</v>
      </c>
      <c r="D4" s="15"/>
      <c r="E4" s="15"/>
      <c r="F4" s="15"/>
      <c r="G4" s="15"/>
      <c r="H4" s="15"/>
      <c r="I4" s="15"/>
      <c r="J4" s="15"/>
      <c r="K4" s="15"/>
    </row>
    <row r="5" spans="1:11" ht="17.25">
      <c r="A5" s="1"/>
      <c r="C5" s="16" t="s">
        <v>3</v>
      </c>
      <c r="D5" s="16"/>
      <c r="E5" s="16"/>
      <c r="F5" s="16"/>
      <c r="G5" s="16"/>
      <c r="H5" s="16"/>
      <c r="I5" s="16"/>
      <c r="J5" s="16"/>
      <c r="K5" s="16"/>
    </row>
    <row r="6" ht="8.25" customHeight="1">
      <c r="A6" s="1"/>
    </row>
    <row r="7" spans="1:26" ht="17.25">
      <c r="A7" s="1" t="s">
        <v>61</v>
      </c>
      <c r="B7" t="s">
        <v>62</v>
      </c>
      <c r="C7" s="2" t="s">
        <v>4</v>
      </c>
      <c r="D7" s="2" t="s">
        <v>5</v>
      </c>
      <c r="E7" s="2" t="s">
        <v>6</v>
      </c>
      <c r="F7" s="3" t="s">
        <v>7</v>
      </c>
      <c r="G7" s="2" t="s">
        <v>8</v>
      </c>
      <c r="H7" s="2" t="s">
        <v>9</v>
      </c>
      <c r="I7" s="2" t="s">
        <v>10</v>
      </c>
      <c r="J7" s="2" t="s">
        <v>11</v>
      </c>
      <c r="K7" s="2" t="s">
        <v>12</v>
      </c>
      <c r="L7" t="s">
        <v>63</v>
      </c>
      <c r="M7" t="s">
        <v>64</v>
      </c>
      <c r="N7" t="s">
        <v>65</v>
      </c>
      <c r="O7" t="s">
        <v>66</v>
      </c>
      <c r="P7" t="s">
        <v>67</v>
      </c>
      <c r="Q7" t="s">
        <v>68</v>
      </c>
      <c r="R7" t="s">
        <v>69</v>
      </c>
      <c r="S7" t="s">
        <v>70</v>
      </c>
      <c r="T7" t="s">
        <v>71</v>
      </c>
      <c r="U7" t="s">
        <v>72</v>
      </c>
      <c r="V7" t="s">
        <v>73</v>
      </c>
      <c r="W7" t="s">
        <v>74</v>
      </c>
      <c r="X7" t="s">
        <v>75</v>
      </c>
      <c r="Y7" t="s">
        <v>76</v>
      </c>
      <c r="Z7" t="s">
        <v>77</v>
      </c>
    </row>
    <row r="8" spans="1:11" ht="14.25">
      <c r="A8" s="4">
        <f>SUBTOTAL(4,$B$7:$B8)</f>
        <v>1</v>
      </c>
      <c r="B8" s="5">
        <v>1</v>
      </c>
      <c r="C8" s="6" t="str">
        <f>'Alunno Alighieri'!A3</f>
        <v>Tancredi</v>
      </c>
      <c r="D8" s="6">
        <f>'Alunno Alighieri'!B$3</f>
        <v>2</v>
      </c>
      <c r="E8" s="6" t="str">
        <f>'Alunno Alighieri'!C$3</f>
        <v>a</v>
      </c>
      <c r="F8" s="6">
        <f>'Alunno Alighieri'!D$3</f>
        <v>40</v>
      </c>
      <c r="G8" s="6" t="str">
        <f>'Alunno Alighieri'!E$3</f>
        <v>Aligheri</v>
      </c>
      <c r="H8" s="6">
        <f>'Alunno Alighieri'!F$3</f>
        <v>0</v>
      </c>
      <c r="I8" s="6" t="str">
        <f>'Alunno Alighieri'!G$3</f>
        <v>c.3</v>
      </c>
      <c r="J8" s="7">
        <f>'Alunno Alighieri'!H$3</f>
        <v>10.950000000000001</v>
      </c>
      <c r="K8" s="6">
        <f>'Alunno Alighieri'!I$3</f>
        <v>21</v>
      </c>
    </row>
    <row r="9" spans="1:11" ht="14.25">
      <c r="A9" s="4">
        <f>SUBTOTAL(4,$B$7:$B9)</f>
        <v>2</v>
      </c>
      <c r="B9" s="5">
        <v>2</v>
      </c>
      <c r="C9" s="6">
        <f>'Alunno 2'!A3</f>
        <v>0</v>
      </c>
      <c r="D9" s="6">
        <f>'Alunno 2'!B$3</f>
        <v>0</v>
      </c>
      <c r="E9" s="6">
        <f>'Alunno 2'!C$3</f>
        <v>0</v>
      </c>
      <c r="F9" s="6">
        <f>'Alunno 2'!D$3</f>
        <v>0</v>
      </c>
      <c r="G9" s="6">
        <f>'Alunno 2'!E$3</f>
        <v>0</v>
      </c>
      <c r="H9" s="6">
        <f>'Alunno 2'!F$3</f>
        <v>0</v>
      </c>
      <c r="I9" s="6">
        <f>'Alunno 2'!G$3</f>
        <v>0</v>
      </c>
      <c r="J9" s="7">
        <f>'Alunno 2'!H$3</f>
        <v>0</v>
      </c>
      <c r="K9" s="7">
        <f>'Alunno 2'!I$3</f>
        <v>0</v>
      </c>
    </row>
    <row r="10" spans="1:11" ht="14.25">
      <c r="A10" s="4">
        <f>SUBTOTAL(4,$B$7:$B10)</f>
        <v>3</v>
      </c>
      <c r="B10" s="5">
        <v>3</v>
      </c>
      <c r="C10" s="6">
        <f>'Alunno 3'!A$3</f>
        <v>0</v>
      </c>
      <c r="D10" s="6">
        <f>'Alunno 3'!B$3</f>
        <v>0</v>
      </c>
      <c r="E10" s="6">
        <f>'Alunno 3'!C$3</f>
        <v>0</v>
      </c>
      <c r="F10" s="6">
        <f>'Alunno 3'!D$3</f>
        <v>0</v>
      </c>
      <c r="G10" s="6">
        <f>'Alunno 3'!E$3</f>
        <v>0</v>
      </c>
      <c r="H10" s="6">
        <f>'Alunno 3'!F$3</f>
        <v>0</v>
      </c>
      <c r="I10" s="6">
        <f>'Alunno 3'!G$3</f>
        <v>0</v>
      </c>
      <c r="J10" s="7">
        <f>'Alunno 3'!H$3</f>
        <v>0</v>
      </c>
      <c r="K10" s="7">
        <f>'Alunno 3'!I$3</f>
        <v>0</v>
      </c>
    </row>
    <row r="11" spans="1:11" ht="14.25">
      <c r="A11" s="4">
        <f>SUBTOTAL(4,$B$7:$B11)</f>
        <v>4</v>
      </c>
      <c r="B11" s="5">
        <v>4</v>
      </c>
      <c r="C11" s="6">
        <f>'Alunno 4'!A3</f>
        <v>0</v>
      </c>
      <c r="D11" s="6">
        <f>'Alunno 5'!B$3</f>
        <v>0</v>
      </c>
      <c r="E11" s="6">
        <f>'Alunno 5'!C$3</f>
        <v>0</v>
      </c>
      <c r="F11" s="6">
        <f>'Alunno 5'!D$3</f>
        <v>0</v>
      </c>
      <c r="G11" s="6">
        <f>'Alunno 5'!E$3</f>
        <v>0</v>
      </c>
      <c r="H11" s="6">
        <f>'Alunno 5'!F$3</f>
        <v>0</v>
      </c>
      <c r="I11" s="6">
        <f>'Alunno 5'!G$3</f>
        <v>0</v>
      </c>
      <c r="J11" s="7">
        <f>'Alunno 5'!H$3</f>
        <v>0</v>
      </c>
      <c r="K11" s="7">
        <f>'Alunno 5'!I$3</f>
        <v>0</v>
      </c>
    </row>
    <row r="12" spans="1:11" ht="14.25">
      <c r="A12" s="4">
        <f>SUBTOTAL(4,$B$7:$B12)</f>
        <v>5</v>
      </c>
      <c r="B12" s="5">
        <v>5</v>
      </c>
      <c r="C12" s="6">
        <f>'Alunno 5'!A$3</f>
        <v>0</v>
      </c>
      <c r="D12" s="6">
        <f>'Alunno 5'!B$3</f>
        <v>0</v>
      </c>
      <c r="E12" s="6">
        <f>'Alunno 5'!C$3</f>
        <v>0</v>
      </c>
      <c r="F12" s="6">
        <f>'Alunno 5'!D$3</f>
        <v>0</v>
      </c>
      <c r="G12" s="6">
        <f>'Alunno 5'!E$3</f>
        <v>0</v>
      </c>
      <c r="H12" s="6">
        <f>'Alunno 5'!F$3</f>
        <v>0</v>
      </c>
      <c r="I12" s="6">
        <f>'Alunno 5'!G$3</f>
        <v>0</v>
      </c>
      <c r="J12" s="7">
        <f>'Alunno 5'!H$3</f>
        <v>0</v>
      </c>
      <c r="K12" s="7">
        <f>'Alunno 5'!I$3</f>
        <v>0</v>
      </c>
    </row>
    <row r="13" spans="1:11" ht="14.25">
      <c r="A13" s="4">
        <f>SUBTOTAL(3,$B$7:$B13)</f>
        <v>7</v>
      </c>
      <c r="B13" s="5">
        <v>6</v>
      </c>
      <c r="C13" s="8">
        <f>'Alunno 6'!A$3</f>
        <v>0</v>
      </c>
      <c r="D13" s="8">
        <f>'Alunno 6'!B$3</f>
        <v>0</v>
      </c>
      <c r="E13" s="8">
        <f>'Alunno 6'!C$3</f>
        <v>0</v>
      </c>
      <c r="F13" s="8">
        <f>'Alunno 6'!D$3</f>
        <v>0</v>
      </c>
      <c r="G13" s="8">
        <f>'Alunno 6'!E$3</f>
        <v>0</v>
      </c>
      <c r="H13" s="8">
        <f>'Alunno 6'!F$3</f>
        <v>0</v>
      </c>
      <c r="I13" s="8">
        <f>'Alunno 6'!G$3</f>
        <v>0</v>
      </c>
      <c r="J13" s="9">
        <f>'Alunno 6'!H$3</f>
        <v>0</v>
      </c>
      <c r="K13" s="9">
        <f>'Alunno 6'!I$3</f>
        <v>0</v>
      </c>
    </row>
    <row r="14" spans="1:11" ht="14.25">
      <c r="A14" s="4">
        <f>SUBTOTAL(3,$B$7:$B14)</f>
        <v>8</v>
      </c>
      <c r="B14" s="5">
        <v>7</v>
      </c>
      <c r="C14" s="8">
        <f>'Alunno 7'!A$3</f>
        <v>0</v>
      </c>
      <c r="D14" s="8">
        <f>'Alunno 7'!B$3</f>
        <v>0</v>
      </c>
      <c r="E14" s="8">
        <f>'Alunno 7'!C$3</f>
        <v>0</v>
      </c>
      <c r="F14" s="8">
        <f>'Alunno 7'!D$3</f>
        <v>0</v>
      </c>
      <c r="G14" s="8">
        <f>'Alunno 7'!E$3</f>
        <v>0</v>
      </c>
      <c r="H14" s="8">
        <f>'Alunno 7'!F$3</f>
        <v>0</v>
      </c>
      <c r="I14" s="8">
        <f>'Alunno 7'!G$3</f>
        <v>0</v>
      </c>
      <c r="J14" s="9">
        <f>'Alunno 7'!H$3</f>
        <v>0</v>
      </c>
      <c r="K14" s="9">
        <f>'Alunno 7'!I$3</f>
        <v>0</v>
      </c>
    </row>
    <row r="15" spans="1:11" ht="14.25">
      <c r="A15" s="4">
        <f>SUBTOTAL(4,$B$7:$B15)</f>
        <v>8</v>
      </c>
      <c r="B15" s="5">
        <v>8</v>
      </c>
      <c r="C15" s="8">
        <f>'Alunno 8'!A$3</f>
        <v>0</v>
      </c>
      <c r="D15" s="8">
        <f>'Alunno 9'!B$3</f>
        <v>0</v>
      </c>
      <c r="E15" s="8">
        <f>'Alunno 9'!C$3</f>
        <v>0</v>
      </c>
      <c r="F15" s="8">
        <f>'Alunno 9'!D$3</f>
        <v>0</v>
      </c>
      <c r="G15" s="8">
        <f>'Alunno 9'!E$3</f>
        <v>0</v>
      </c>
      <c r="H15" s="8">
        <f>'Alunno 9'!F$3</f>
        <v>0</v>
      </c>
      <c r="I15" s="8">
        <f>'Alunno 9'!G$3</f>
        <v>0</v>
      </c>
      <c r="J15" s="9">
        <f>'Alunno 9'!H$3</f>
        <v>0</v>
      </c>
      <c r="K15" s="9">
        <f>'Alunno 9'!I$3</f>
        <v>0</v>
      </c>
    </row>
    <row r="16" spans="1:11" ht="14.25">
      <c r="A16" s="4">
        <f>SUBTOTAL(4,$B$7:$B16)</f>
        <v>9</v>
      </c>
      <c r="B16" s="5">
        <v>9</v>
      </c>
      <c r="C16" s="8">
        <f>'Alunno 9'!A$3</f>
        <v>0</v>
      </c>
      <c r="D16" s="8">
        <f>'Alunno 10'!B$3</f>
        <v>0</v>
      </c>
      <c r="E16" s="8">
        <f>'Alunno 10'!C$3</f>
        <v>0</v>
      </c>
      <c r="F16" s="8">
        <f>'Alunno 10'!D$3</f>
        <v>0</v>
      </c>
      <c r="G16" s="8">
        <f>'Alunno 10'!E$3</f>
        <v>0</v>
      </c>
      <c r="H16" s="8">
        <f>'Alunno 10'!F$3</f>
        <v>0</v>
      </c>
      <c r="I16" s="8">
        <f>'Alunno 10'!G$3</f>
        <v>0</v>
      </c>
      <c r="J16" s="9">
        <f>'Alunno 10'!H$3</f>
        <v>0</v>
      </c>
      <c r="K16" s="9">
        <f>'Alunno 10'!I$3</f>
        <v>0</v>
      </c>
    </row>
    <row r="17" spans="1:11" ht="14.25">
      <c r="A17" s="4">
        <f>SUBTOTAL(4,$B$7:$B17)</f>
        <v>10</v>
      </c>
      <c r="B17" s="5">
        <v>10</v>
      </c>
      <c r="C17" s="8">
        <f>'Alunno 10'!A$3</f>
        <v>0</v>
      </c>
      <c r="D17" s="8">
        <f>'Alunno 11'!B$3</f>
        <v>0</v>
      </c>
      <c r="E17" s="8">
        <f>'Alunno 11'!C$3</f>
        <v>0</v>
      </c>
      <c r="F17" s="8">
        <f>'Alunno 11'!D$3</f>
        <v>0</v>
      </c>
      <c r="G17" s="8">
        <f>'Alunno 11'!E$3</f>
        <v>0</v>
      </c>
      <c r="H17" s="8">
        <f>'Alunno 11'!F$3</f>
        <v>0</v>
      </c>
      <c r="I17" s="8">
        <f>'Alunno 11'!G$3</f>
        <v>0</v>
      </c>
      <c r="J17" s="9">
        <f>'Alunno 11'!H$3</f>
        <v>0</v>
      </c>
      <c r="K17" s="9">
        <f>'Alunno 11'!I$3</f>
        <v>0</v>
      </c>
    </row>
    <row r="18" spans="1:11" ht="14.25">
      <c r="A18" s="4">
        <f>SUBTOTAL(3,$B$7:$B18)</f>
        <v>12</v>
      </c>
      <c r="B18" s="5">
        <v>11</v>
      </c>
      <c r="C18" s="8">
        <f>'Alunno 11'!A$3</f>
        <v>0</v>
      </c>
      <c r="D18" s="8">
        <f>'Alunno 8'!B$3</f>
        <v>0</v>
      </c>
      <c r="E18" s="8">
        <f>'Alunno 8'!C$3</f>
        <v>0</v>
      </c>
      <c r="F18" s="8">
        <f>'Alunno 8'!D$3</f>
        <v>0</v>
      </c>
      <c r="G18" s="8">
        <f>'Alunno 8'!E$3</f>
        <v>0</v>
      </c>
      <c r="H18" s="8">
        <f>'Alunno 8'!F$3</f>
        <v>0</v>
      </c>
      <c r="I18" s="8">
        <f>'Alunno 8'!G$3</f>
        <v>0</v>
      </c>
      <c r="J18" s="9">
        <f>'Alunno 8'!H$3</f>
        <v>0</v>
      </c>
      <c r="K18" s="9">
        <f>'Alunno 8'!I$3</f>
        <v>0</v>
      </c>
    </row>
    <row r="19" spans="1:11" ht="14.25">
      <c r="A19" s="4">
        <f>SUBTOTAL(4,$B$7:$B19)</f>
        <v>13</v>
      </c>
      <c r="B19" s="5">
        <v>13</v>
      </c>
      <c r="C19" s="10">
        <f>'Alunno 13'!A$3</f>
        <v>0</v>
      </c>
      <c r="D19" s="10">
        <f>'Alunno 13'!B$3</f>
        <v>0</v>
      </c>
      <c r="E19" s="10">
        <f>'Alunno 13'!C$3</f>
        <v>0</v>
      </c>
      <c r="F19" s="10">
        <f>'Alunno 13'!D$3</f>
        <v>0</v>
      </c>
      <c r="G19" s="10">
        <f>'Alunno 13'!E$3</f>
        <v>0</v>
      </c>
      <c r="H19" s="10">
        <f>'Alunno 13'!F$3</f>
        <v>0</v>
      </c>
      <c r="I19" s="10">
        <f>'Alunno 13'!G$3</f>
        <v>0</v>
      </c>
      <c r="J19" s="11">
        <f>'Alunno 13'!H$3</f>
        <v>0</v>
      </c>
      <c r="K19" s="11">
        <f>'Alunno 13'!I$3</f>
        <v>0</v>
      </c>
    </row>
    <row r="20" spans="1:11" ht="14.25">
      <c r="A20" s="4">
        <f>SUBTOTAL(4,$B$7:$B20)</f>
        <v>14</v>
      </c>
      <c r="B20" s="5">
        <v>14</v>
      </c>
      <c r="C20" s="10">
        <f>'Alunno 14'!A$3</f>
        <v>0</v>
      </c>
      <c r="D20" s="10">
        <f>'Alunno 14'!B$3</f>
        <v>0</v>
      </c>
      <c r="E20" s="10">
        <f>'Alunno 14'!C$3</f>
        <v>0</v>
      </c>
      <c r="F20" s="10">
        <f>'Alunno 14'!D$3</f>
        <v>0</v>
      </c>
      <c r="G20" s="10">
        <f>'Alunno 14'!E$3</f>
        <v>0</v>
      </c>
      <c r="H20" s="10">
        <f>'Alunno 14'!F$3</f>
        <v>0</v>
      </c>
      <c r="I20" s="10">
        <f>'Alunno 14'!G$3</f>
        <v>0</v>
      </c>
      <c r="J20" s="11">
        <f>'Alunno 14'!H$3</f>
        <v>0</v>
      </c>
      <c r="K20" s="11">
        <f>'Alunno 14'!I$3</f>
        <v>0</v>
      </c>
    </row>
    <row r="21" spans="1:11" ht="14.25">
      <c r="A21" s="4">
        <f>SUBTOTAL(4,$B$7:$B21)</f>
        <v>15</v>
      </c>
      <c r="B21" s="5">
        <v>15</v>
      </c>
      <c r="C21" s="10">
        <f>'Alunno 15'!A$3</f>
        <v>0</v>
      </c>
      <c r="D21" s="10">
        <f>'Alunno 15'!B$3</f>
        <v>0</v>
      </c>
      <c r="E21" s="10">
        <f>'Alunno 15'!C$3</f>
        <v>0</v>
      </c>
      <c r="F21" s="10">
        <f>'Alunno 15'!D$3</f>
        <v>0</v>
      </c>
      <c r="G21" s="10">
        <f>'Alunno 15'!E$3</f>
        <v>0</v>
      </c>
      <c r="H21" s="10">
        <f>'Alunno 15'!F$3</f>
        <v>0</v>
      </c>
      <c r="I21" s="10">
        <f>'Alunno 15'!G$3</f>
        <v>0</v>
      </c>
      <c r="J21" s="11">
        <f>'Alunno 15'!H$3</f>
        <v>0</v>
      </c>
      <c r="K21" s="11">
        <f>'Alunno 15'!I$3</f>
        <v>0</v>
      </c>
    </row>
    <row r="22" spans="1:11" ht="14.25">
      <c r="A22" s="4">
        <f>SUBTOTAL(3,$B$7:$B22)</f>
        <v>16</v>
      </c>
      <c r="B22" s="5">
        <v>16</v>
      </c>
      <c r="C22" s="10">
        <f>'Alunno 16'!A$3</f>
        <v>0</v>
      </c>
      <c r="D22" s="10">
        <f>'Alunno 16'!B$3</f>
        <v>0</v>
      </c>
      <c r="E22" s="10">
        <f>'Alunno 16'!C$3</f>
        <v>0</v>
      </c>
      <c r="F22" s="10">
        <f>'Alunno 16'!D$3</f>
        <v>0</v>
      </c>
      <c r="G22" s="10">
        <f>'Alunno 16'!E$3</f>
        <v>0</v>
      </c>
      <c r="H22" s="10">
        <f>'Alunno 16'!F$3</f>
        <v>0</v>
      </c>
      <c r="I22" s="10">
        <f>'Alunno 16'!G$3</f>
        <v>0</v>
      </c>
      <c r="J22" s="11">
        <f>'Alunno 16'!H$3</f>
        <v>0</v>
      </c>
      <c r="K22" s="11">
        <f>'Alunno 16'!I$3</f>
        <v>0</v>
      </c>
    </row>
    <row r="23" spans="1:11" ht="14.25">
      <c r="A23" s="4">
        <f>SUBTOTAL(3,$B$7:$B23)</f>
        <v>17</v>
      </c>
      <c r="B23" s="5">
        <v>17</v>
      </c>
      <c r="C23" s="10">
        <f>'Alunno 17'!A$3</f>
        <v>0</v>
      </c>
      <c r="D23" s="10">
        <f>'Alunno 17'!B$3</f>
        <v>0</v>
      </c>
      <c r="E23" s="10">
        <f>'Alunno 17'!C$3</f>
        <v>0</v>
      </c>
      <c r="F23" s="10">
        <f>'Alunno 17'!D$3</f>
        <v>0</v>
      </c>
      <c r="G23" s="10">
        <f>'Alunno 17'!E$3</f>
        <v>0</v>
      </c>
      <c r="H23" s="10">
        <f>'Alunno 17'!F$3</f>
        <v>0</v>
      </c>
      <c r="I23" s="10">
        <f>'Alunno 17'!G$3</f>
        <v>0</v>
      </c>
      <c r="J23" s="11">
        <f>'Alunno 17'!H$3</f>
        <v>0</v>
      </c>
      <c r="K23" s="11">
        <f>'Alunno 17'!I$3</f>
        <v>0</v>
      </c>
    </row>
    <row r="24" spans="4:9" ht="14.25">
      <c r="D24" s="5">
        <f>'Alunno Alighieri'!B3</f>
        <v>2</v>
      </c>
      <c r="E24" s="5" t="str">
        <f>'Alunno Alighieri'!C3</f>
        <v>a</v>
      </c>
      <c r="F24" s="5">
        <f>'Alunno Alighieri'!D3</f>
        <v>40</v>
      </c>
      <c r="G24" s="5" t="str">
        <f>'Alunno Alighieri'!E3</f>
        <v>Aligheri</v>
      </c>
      <c r="H24" s="5">
        <f>'Alunno Alighieri'!F3</f>
        <v>0</v>
      </c>
      <c r="I24" s="5" t="str">
        <f>'Alunno Alighieri'!G3</f>
        <v>c.3</v>
      </c>
    </row>
    <row r="25" spans="1:11" ht="17.25">
      <c r="A25" s="1"/>
      <c r="C25" s="17" t="s">
        <v>17</v>
      </c>
      <c r="D25" s="17"/>
      <c r="E25" s="17"/>
      <c r="F25" s="17"/>
      <c r="G25" s="17"/>
      <c r="H25" s="17"/>
      <c r="I25" s="17"/>
      <c r="J25" s="17"/>
      <c r="K25" s="17"/>
    </row>
    <row r="26" spans="1:11" ht="17.25">
      <c r="A26" s="1"/>
      <c r="C26" s="18" t="s">
        <v>18</v>
      </c>
      <c r="D26" s="18"/>
      <c r="E26" s="18"/>
      <c r="F26" s="18"/>
      <c r="G26" s="18"/>
      <c r="H26" s="18"/>
      <c r="I26" s="18"/>
      <c r="J26" s="18"/>
      <c r="K26" s="18"/>
    </row>
  </sheetData>
  <sheetProtection/>
  <mergeCells count="7">
    <mergeCell ref="C26:K26"/>
    <mergeCell ref="C1:K1"/>
    <mergeCell ref="C2:K2"/>
    <mergeCell ref="C3:K3"/>
    <mergeCell ref="C4:K4"/>
    <mergeCell ref="C5:K5"/>
    <mergeCell ref="C25:K25"/>
  </mergeCells>
  <hyperlinks>
    <hyperlink ref="C5" r:id="rId1" display="bsic878006@istruzione.it; bsic878006@pec.istruzione.it www.istitutocomprensivoest1.edu.it"/>
  </hyperlinks>
  <printOptions/>
  <pageMargins left="0.7000000000000001" right="0.7000000000000001" top="1.1437007874015745" bottom="1.1437007874015745" header="0.7499999999999999" footer="0.7499999999999999"/>
  <pageSetup fitToHeight="0" fitToWidth="0" orientation="portrait" paperSize="9"/>
  <drawing r:id="rId3"/>
  <tableParts>
    <tablePart r:id="rId2"/>
  </tableParts>
</worksheet>
</file>

<file path=xl/worksheets/sheet10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4.125" style="0" customWidth="1"/>
    <col min="2" max="2" width="9.125" style="0" customWidth="1"/>
    <col min="3" max="3" width="8.625" style="0" customWidth="1"/>
    <col min="4" max="4" width="6.75390625" style="0" customWidth="1"/>
    <col min="5" max="5" width="12.125" style="0" customWidth="1"/>
    <col min="6" max="6" width="18.125" style="0" customWidth="1"/>
    <col min="7" max="8" width="8.75390625" style="0" customWidth="1"/>
    <col min="9" max="9" width="8.125" style="0" customWidth="1"/>
    <col min="10" max="10" width="9.375" style="0" customWidth="1"/>
    <col min="11" max="11" width="8.125" style="0" customWidth="1"/>
    <col min="12" max="12" width="8.75390625" style="0" customWidth="1"/>
    <col min="13" max="13" width="4.625" style="0" customWidth="1"/>
    <col min="14" max="14" width="6.375" style="0" customWidth="1"/>
    <col min="15" max="15" width="5.875" style="0" customWidth="1"/>
    <col min="16" max="16" width="3.625" style="0" customWidth="1"/>
    <col min="17" max="17" width="7.25390625" style="0" customWidth="1"/>
    <col min="18" max="26" width="8.125" style="0" customWidth="1"/>
    <col min="27" max="64" width="13.375" style="0" customWidth="1"/>
  </cols>
  <sheetData>
    <row r="1" spans="1:26" ht="15" customHeight="1">
      <c r="A1" s="111" t="s">
        <v>57</v>
      </c>
      <c r="B1" s="111"/>
      <c r="C1" s="111"/>
      <c r="D1" s="111"/>
      <c r="E1" s="111"/>
      <c r="F1" s="111"/>
      <c r="G1" s="111"/>
      <c r="H1" s="111"/>
      <c r="I1" s="111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9" ht="12.75" customHeight="1">
      <c r="A2" s="2" t="s">
        <v>4</v>
      </c>
      <c r="B2" s="2" t="s">
        <v>5</v>
      </c>
      <c r="C2" s="2" t="s">
        <v>6</v>
      </c>
      <c r="D2" s="3" t="s">
        <v>19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1:9" ht="12.75" customHeight="1">
      <c r="A3" s="26"/>
      <c r="B3" s="27"/>
      <c r="C3" s="27"/>
      <c r="D3" s="27"/>
      <c r="E3" s="27"/>
      <c r="F3" s="27"/>
      <c r="G3" s="27"/>
      <c r="H3" s="29">
        <f>SUM(B17:J17)</f>
        <v>0</v>
      </c>
      <c r="I3" s="29">
        <f>IF($K$8="si",SUM(L17:Q17),0)</f>
        <v>0</v>
      </c>
    </row>
    <row r="4" spans="1:10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6" ht="12.75" customHeight="1">
      <c r="A5" s="30"/>
      <c r="B5" s="30"/>
      <c r="C5" s="30"/>
      <c r="D5" s="30"/>
      <c r="E5" s="30"/>
      <c r="F5" s="30"/>
    </row>
    <row r="6" spans="1:17" ht="12.75" customHeight="1">
      <c r="A6" s="30"/>
      <c r="B6" s="30"/>
      <c r="C6" s="30"/>
      <c r="D6" s="30"/>
      <c r="E6" s="30"/>
      <c r="F6" s="30"/>
      <c r="G6" s="72" t="s">
        <v>20</v>
      </c>
      <c r="H6" s="72"/>
      <c r="I6" s="72"/>
      <c r="J6" s="72"/>
      <c r="K6" s="5" t="s">
        <v>21</v>
      </c>
      <c r="L6" s="73" t="s">
        <v>22</v>
      </c>
      <c r="M6" s="73"/>
      <c r="N6" s="73"/>
      <c r="O6" s="73"/>
      <c r="P6" s="73"/>
      <c r="Q6" s="73"/>
    </row>
    <row r="7" spans="1:17" ht="12.75" customHeight="1">
      <c r="A7" s="30"/>
      <c r="B7" s="30"/>
      <c r="C7" s="30"/>
      <c r="D7" s="30"/>
      <c r="E7" s="30"/>
      <c r="F7" s="30"/>
      <c r="G7" s="33" t="s">
        <v>23</v>
      </c>
      <c r="H7" s="33" t="s">
        <v>24</v>
      </c>
      <c r="I7" s="33" t="s">
        <v>25</v>
      </c>
      <c r="J7" s="33" t="s">
        <v>26</v>
      </c>
      <c r="K7" s="32" t="s">
        <v>27</v>
      </c>
      <c r="L7" s="34" t="s">
        <v>28</v>
      </c>
      <c r="M7" s="34" t="s">
        <v>29</v>
      </c>
      <c r="N7" s="34" t="s">
        <v>24</v>
      </c>
      <c r="O7" s="34" t="s">
        <v>30</v>
      </c>
      <c r="P7" s="34" t="s">
        <v>7</v>
      </c>
      <c r="Q7" s="34" t="s">
        <v>10</v>
      </c>
    </row>
    <row r="8" spans="1:17" ht="12.75" customHeight="1">
      <c r="A8" s="36" t="s">
        <v>31</v>
      </c>
      <c r="B8" s="38" t="s">
        <v>28</v>
      </c>
      <c r="C8" s="38" t="s">
        <v>29</v>
      </c>
      <c r="D8" s="38" t="s">
        <v>24</v>
      </c>
      <c r="E8" s="38" t="s">
        <v>30</v>
      </c>
      <c r="F8" s="36" t="s">
        <v>32</v>
      </c>
      <c r="G8" s="40">
        <v>1</v>
      </c>
      <c r="H8" s="40">
        <v>2</v>
      </c>
      <c r="I8" s="40">
        <v>3</v>
      </c>
      <c r="J8" s="40">
        <v>4</v>
      </c>
      <c r="K8" s="78"/>
      <c r="L8" s="79">
        <v>0</v>
      </c>
      <c r="M8" s="79">
        <v>0</v>
      </c>
      <c r="N8" s="79">
        <v>1</v>
      </c>
      <c r="O8" s="79">
        <v>2</v>
      </c>
      <c r="P8" s="80"/>
      <c r="Q8" s="80" t="s">
        <v>33</v>
      </c>
    </row>
    <row r="9" spans="1:17" ht="12.75" customHeight="1">
      <c r="A9" s="45" t="s">
        <v>34</v>
      </c>
      <c r="B9" s="45"/>
      <c r="C9" s="45"/>
      <c r="D9" s="45"/>
      <c r="E9" s="97"/>
      <c r="F9" s="94" t="s">
        <v>35</v>
      </c>
      <c r="G9" s="45">
        <f aca="true" t="shared" si="0" ref="G9:J14">IF(B9="X",0.33*G$8,0)</f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5"/>
      <c r="L9" s="45">
        <f aca="true" t="shared" si="1" ref="L9:O16">IF($K$8="si",IF(B9="X",1*L$8,0),0)</f>
        <v>0</v>
      </c>
      <c r="M9" s="45">
        <f t="shared" si="1"/>
        <v>0</v>
      </c>
      <c r="N9" s="45">
        <f t="shared" si="1"/>
        <v>0</v>
      </c>
      <c r="O9" s="45">
        <f t="shared" si="1"/>
        <v>0</v>
      </c>
      <c r="P9" s="45">
        <f>IF(D$3=40,6,0)</f>
        <v>0</v>
      </c>
      <c r="Q9" s="45">
        <f>IF(G3="c.3",9,0)</f>
        <v>0</v>
      </c>
    </row>
    <row r="10" spans="1:17" ht="12.75" customHeight="1">
      <c r="A10" s="45" t="s">
        <v>36</v>
      </c>
      <c r="B10" s="45"/>
      <c r="C10" s="45"/>
      <c r="D10" s="45"/>
      <c r="E10" s="97"/>
      <c r="F10" s="94"/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5"/>
      <c r="L10" s="45">
        <f t="shared" si="1"/>
        <v>0</v>
      </c>
      <c r="M10" s="45">
        <f t="shared" si="1"/>
        <v>0</v>
      </c>
      <c r="N10" s="45">
        <f t="shared" si="1"/>
        <v>0</v>
      </c>
      <c r="O10" s="45">
        <f t="shared" si="1"/>
        <v>0</v>
      </c>
      <c r="P10" s="45">
        <f>IF(D$3=37.5,4,0)</f>
        <v>0</v>
      </c>
      <c r="Q10" s="45">
        <f>IF(G3="c.1",6,0)</f>
        <v>0</v>
      </c>
    </row>
    <row r="11" spans="1:17" ht="12.75" customHeight="1">
      <c r="A11" s="45" t="s">
        <v>37</v>
      </c>
      <c r="B11" s="45"/>
      <c r="C11" s="45"/>
      <c r="D11" s="45"/>
      <c r="E11" s="97"/>
      <c r="F11" s="94"/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5"/>
      <c r="L11" s="45">
        <f t="shared" si="1"/>
        <v>0</v>
      </c>
      <c r="M11" s="45">
        <f t="shared" si="1"/>
        <v>0</v>
      </c>
      <c r="N11" s="45">
        <f t="shared" si="1"/>
        <v>0</v>
      </c>
      <c r="O11" s="45">
        <f t="shared" si="1"/>
        <v>0</v>
      </c>
      <c r="P11" s="45">
        <f>IF(B$3=31.5,1,0)</f>
        <v>0</v>
      </c>
      <c r="Q11" s="45">
        <v>0</v>
      </c>
    </row>
    <row r="12" spans="1:17" ht="12.75" customHeight="1">
      <c r="A12" s="47" t="s">
        <v>38</v>
      </c>
      <c r="B12" s="47"/>
      <c r="C12" s="47"/>
      <c r="D12" s="47"/>
      <c r="E12" s="98"/>
      <c r="F12" s="95" t="s">
        <v>39</v>
      </c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0</v>
      </c>
      <c r="K12" s="5"/>
      <c r="L12" s="45">
        <f t="shared" si="1"/>
        <v>0</v>
      </c>
      <c r="M12" s="45">
        <f t="shared" si="1"/>
        <v>0</v>
      </c>
      <c r="N12" s="45">
        <f t="shared" si="1"/>
        <v>0</v>
      </c>
      <c r="O12" s="45">
        <f t="shared" si="1"/>
        <v>0</v>
      </c>
      <c r="P12" s="45">
        <f>IF(B$3=30,0,0)</f>
        <v>0</v>
      </c>
      <c r="Q12" s="45">
        <v>0</v>
      </c>
    </row>
    <row r="13" spans="1:17" ht="12.75" customHeight="1">
      <c r="A13" s="47" t="s">
        <v>40</v>
      </c>
      <c r="B13" s="47"/>
      <c r="C13" s="47"/>
      <c r="D13" s="47"/>
      <c r="E13" s="98"/>
      <c r="F13" s="95"/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5"/>
      <c r="L13" s="45">
        <f t="shared" si="1"/>
        <v>0</v>
      </c>
      <c r="M13" s="45">
        <f t="shared" si="1"/>
        <v>0</v>
      </c>
      <c r="N13" s="45">
        <f t="shared" si="1"/>
        <v>0</v>
      </c>
      <c r="O13" s="45">
        <f t="shared" si="1"/>
        <v>0</v>
      </c>
      <c r="P13" s="45">
        <f>IF(B$3=30,0,0)</f>
        <v>0</v>
      </c>
      <c r="Q13" s="45">
        <v>0</v>
      </c>
    </row>
    <row r="14" spans="1:17" ht="12.75" customHeight="1">
      <c r="A14" s="47" t="s">
        <v>41</v>
      </c>
      <c r="B14" s="47"/>
      <c r="C14" s="47"/>
      <c r="D14" s="47"/>
      <c r="E14" s="98"/>
      <c r="F14" s="95"/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5"/>
      <c r="L14" s="45">
        <f t="shared" si="1"/>
        <v>0</v>
      </c>
      <c r="M14" s="45">
        <f t="shared" si="1"/>
        <v>0</v>
      </c>
      <c r="N14" s="45">
        <f t="shared" si="1"/>
        <v>0</v>
      </c>
      <c r="O14" s="45">
        <f t="shared" si="1"/>
        <v>0</v>
      </c>
      <c r="P14" s="45">
        <f>IF(B$3=30,0,0)</f>
        <v>0</v>
      </c>
      <c r="Q14" s="45">
        <v>0</v>
      </c>
    </row>
    <row r="15" spans="1:17" ht="54.75" customHeight="1">
      <c r="A15" s="51" t="s">
        <v>42</v>
      </c>
      <c r="B15" s="51"/>
      <c r="C15" s="51"/>
      <c r="D15" s="51"/>
      <c r="E15" s="99"/>
      <c r="F15" s="88" t="s">
        <v>43</v>
      </c>
      <c r="G15" s="54">
        <f>IF(B15="X",1*G$8,0)</f>
        <v>0</v>
      </c>
      <c r="H15" s="54">
        <f>IF(C15="X",1*H$8,0)</f>
        <v>0</v>
      </c>
      <c r="I15" s="54">
        <f>IF(D15="X",1*I$8,0)</f>
        <v>0</v>
      </c>
      <c r="J15" s="54">
        <f>IF(E15="X",1*J$8,0)</f>
        <v>0</v>
      </c>
      <c r="K15" s="5"/>
      <c r="L15" s="55">
        <f t="shared" si="1"/>
        <v>0</v>
      </c>
      <c r="M15" s="55">
        <f t="shared" si="1"/>
        <v>0</v>
      </c>
      <c r="N15" s="55">
        <f t="shared" si="1"/>
        <v>0</v>
      </c>
      <c r="O15" s="55">
        <f t="shared" si="1"/>
        <v>0</v>
      </c>
      <c r="P15" s="55">
        <f>IF(B$3=30,0,0)</f>
        <v>0</v>
      </c>
      <c r="Q15" s="55">
        <v>0</v>
      </c>
    </row>
    <row r="16" spans="1:17" ht="63.75" customHeight="1">
      <c r="A16" s="89" t="s">
        <v>44</v>
      </c>
      <c r="B16" s="89"/>
      <c r="C16" s="89"/>
      <c r="D16" s="89"/>
      <c r="E16" s="100"/>
      <c r="F16" s="92" t="s">
        <v>45</v>
      </c>
      <c r="G16" s="62">
        <f>IF(B16="X",1*G8,0)</f>
        <v>0</v>
      </c>
      <c r="H16" s="62">
        <f>IF(C16="X",1*H8,0)</f>
        <v>0</v>
      </c>
      <c r="I16" s="62">
        <f>IF(D16="X",1*I8,0)</f>
        <v>0</v>
      </c>
      <c r="J16" s="62">
        <f>IF(E16="X",1*J8,0)</f>
        <v>0</v>
      </c>
      <c r="K16" s="5"/>
      <c r="L16" s="60">
        <f t="shared" si="1"/>
        <v>0</v>
      </c>
      <c r="M16" s="60">
        <f t="shared" si="1"/>
        <v>0</v>
      </c>
      <c r="N16" s="60">
        <f t="shared" si="1"/>
        <v>0</v>
      </c>
      <c r="O16" s="60">
        <f t="shared" si="1"/>
        <v>0</v>
      </c>
      <c r="P16" s="60">
        <f>IF(B$3=30,0,0)</f>
        <v>0</v>
      </c>
      <c r="Q16" s="60">
        <v>0</v>
      </c>
    </row>
    <row r="17" spans="1:17" ht="12.75" customHeight="1">
      <c r="A17" s="64" t="s">
        <v>46</v>
      </c>
      <c r="B17" s="65"/>
      <c r="C17" s="66">
        <f>IF($D23="X",2,0)</f>
        <v>0</v>
      </c>
      <c r="D17" s="66">
        <f>IF($D22="X",4,0)</f>
        <v>0</v>
      </c>
      <c r="E17" s="66">
        <f>IF(D21="X",8,0)</f>
        <v>0</v>
      </c>
      <c r="F17" s="4"/>
      <c r="G17" s="5">
        <f>SUM(G9:G16)</f>
        <v>0</v>
      </c>
      <c r="H17" s="5">
        <f>SUM(H9:H16)</f>
        <v>0</v>
      </c>
      <c r="I17" s="5">
        <f>SUM(I9:I16)</f>
        <v>0</v>
      </c>
      <c r="J17" s="5">
        <f>SUM(J9:J16)</f>
        <v>0</v>
      </c>
      <c r="K17" s="5"/>
      <c r="L17" s="5">
        <f aca="true" t="shared" si="2" ref="L17:Q17">SUM(L9:L16)</f>
        <v>0</v>
      </c>
      <c r="M17" s="5">
        <f t="shared" si="2"/>
        <v>0</v>
      </c>
      <c r="N17" s="5">
        <f t="shared" si="2"/>
        <v>0</v>
      </c>
      <c r="O17" s="5">
        <f t="shared" si="2"/>
        <v>0</v>
      </c>
      <c r="P17" s="5">
        <f t="shared" si="2"/>
        <v>0</v>
      </c>
      <c r="Q17" s="5">
        <f t="shared" si="2"/>
        <v>0</v>
      </c>
    </row>
    <row r="18" ht="12.75" customHeight="1">
      <c r="A18" s="5"/>
    </row>
    <row r="19" ht="12.75" customHeight="1">
      <c r="A19" s="5" t="s">
        <v>47</v>
      </c>
    </row>
    <row r="20" spans="1:4" ht="12.75" customHeight="1">
      <c r="A20" s="68" t="s">
        <v>48</v>
      </c>
      <c r="B20" s="69" t="s">
        <v>49</v>
      </c>
      <c r="C20" s="70" t="s">
        <v>50</v>
      </c>
      <c r="D20" s="70" t="s">
        <v>51</v>
      </c>
    </row>
    <row r="21" spans="1:4" ht="12.75" customHeight="1">
      <c r="A21" s="55" t="s">
        <v>52</v>
      </c>
      <c r="B21" s="55" t="s">
        <v>53</v>
      </c>
      <c r="C21" s="55">
        <v>8</v>
      </c>
      <c r="D21" s="55"/>
    </row>
    <row r="22" spans="1:4" ht="12.75" customHeight="1">
      <c r="A22" s="71"/>
      <c r="B22" s="55" t="s">
        <v>54</v>
      </c>
      <c r="C22" s="55">
        <v>4</v>
      </c>
      <c r="D22" s="55"/>
    </row>
    <row r="23" spans="1:4" ht="12.75" customHeight="1">
      <c r="A23" s="71"/>
      <c r="B23" s="55" t="s">
        <v>29</v>
      </c>
      <c r="C23" s="55">
        <v>2</v>
      </c>
      <c r="D23" s="5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/>
  <mergeCells count="5">
    <mergeCell ref="A1:I1"/>
    <mergeCell ref="G6:J6"/>
    <mergeCell ref="L6:Q6"/>
    <mergeCell ref="F9:F11"/>
    <mergeCell ref="F12:F14"/>
  </mergeCells>
  <printOptions/>
  <pageMargins left="0.7000000000000001" right="0.7000000000000001" top="1.1437007874015745" bottom="1.1437007874015745" header="0.7499999999999999" footer="0.7499999999999999"/>
  <pageSetup fitToHeight="0" fitToWidth="0" orientation="landscape" paperSize="9"/>
</worksheet>
</file>

<file path=xl/worksheets/sheet11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4.125" style="0" customWidth="1"/>
    <col min="2" max="2" width="9.125" style="0" customWidth="1"/>
    <col min="3" max="3" width="8.625" style="0" customWidth="1"/>
    <col min="4" max="4" width="6.75390625" style="0" customWidth="1"/>
    <col min="5" max="5" width="12.125" style="0" customWidth="1"/>
    <col min="6" max="6" width="18.125" style="0" customWidth="1"/>
    <col min="7" max="8" width="8.75390625" style="0" customWidth="1"/>
    <col min="9" max="9" width="8.125" style="0" customWidth="1"/>
    <col min="10" max="10" width="9.375" style="0" customWidth="1"/>
    <col min="11" max="11" width="8.125" style="0" customWidth="1"/>
    <col min="12" max="12" width="8.75390625" style="0" customWidth="1"/>
    <col min="13" max="13" width="4.625" style="0" customWidth="1"/>
    <col min="14" max="14" width="6.375" style="0" customWidth="1"/>
    <col min="15" max="15" width="5.875" style="0" customWidth="1"/>
    <col min="16" max="16" width="3.625" style="0" customWidth="1"/>
    <col min="17" max="17" width="7.25390625" style="0" customWidth="1"/>
    <col min="18" max="26" width="8.125" style="0" customWidth="1"/>
    <col min="27" max="64" width="13.375" style="0" customWidth="1"/>
  </cols>
  <sheetData>
    <row r="1" spans="1:26" ht="15" customHeight="1">
      <c r="A1" s="93" t="s">
        <v>57</v>
      </c>
      <c r="B1" s="93"/>
      <c r="C1" s="93"/>
      <c r="D1" s="93"/>
      <c r="E1" s="93"/>
      <c r="F1" s="93"/>
      <c r="G1" s="93"/>
      <c r="H1" s="93"/>
      <c r="I1" s="9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9" ht="12.75" customHeight="1">
      <c r="A2" s="2" t="s">
        <v>4</v>
      </c>
      <c r="B2" s="2" t="s">
        <v>5</v>
      </c>
      <c r="C2" s="2" t="s">
        <v>6</v>
      </c>
      <c r="D2" s="3" t="s">
        <v>19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1:9" ht="12.75" customHeight="1">
      <c r="A3" s="26"/>
      <c r="B3" s="27"/>
      <c r="C3" s="27"/>
      <c r="D3" s="27"/>
      <c r="E3" s="27"/>
      <c r="F3" s="27"/>
      <c r="G3" s="27"/>
      <c r="H3" s="29">
        <f>SUM(B17:J17)</f>
        <v>0</v>
      </c>
      <c r="I3" s="29">
        <f>IF($K$8="si",SUM(L17:Q17),0)</f>
        <v>0</v>
      </c>
    </row>
    <row r="4" spans="1:10" ht="12.75" customHeight="1">
      <c r="A4" s="110"/>
      <c r="B4" s="30"/>
      <c r="C4" s="30"/>
      <c r="D4" s="30"/>
      <c r="E4" s="30"/>
      <c r="F4" s="30"/>
      <c r="G4" s="30"/>
      <c r="H4" s="30"/>
      <c r="I4" s="30"/>
      <c r="J4" s="30"/>
    </row>
    <row r="5" spans="1:6" ht="12.75" customHeight="1">
      <c r="A5" s="30"/>
      <c r="B5" s="30"/>
      <c r="C5" s="30"/>
      <c r="D5" s="30"/>
      <c r="E5" s="30"/>
      <c r="F5" s="30"/>
    </row>
    <row r="6" spans="1:17" ht="12.75" customHeight="1">
      <c r="A6" s="30"/>
      <c r="B6" s="30"/>
      <c r="C6" s="30"/>
      <c r="D6" s="30"/>
      <c r="E6" s="30"/>
      <c r="F6" s="30"/>
      <c r="G6" s="72" t="s">
        <v>20</v>
      </c>
      <c r="H6" s="72"/>
      <c r="I6" s="72"/>
      <c r="J6" s="72"/>
      <c r="K6" s="5" t="s">
        <v>21</v>
      </c>
      <c r="L6" s="73" t="s">
        <v>22</v>
      </c>
      <c r="M6" s="73"/>
      <c r="N6" s="73"/>
      <c r="O6" s="73"/>
      <c r="P6" s="73"/>
      <c r="Q6" s="73"/>
    </row>
    <row r="7" spans="1:17" ht="12.75" customHeight="1">
      <c r="A7" s="30"/>
      <c r="B7" s="30"/>
      <c r="C7" s="30"/>
      <c r="D7" s="30"/>
      <c r="E7" s="30"/>
      <c r="F7" s="30"/>
      <c r="G7" s="33" t="s">
        <v>23</v>
      </c>
      <c r="H7" s="33" t="s">
        <v>24</v>
      </c>
      <c r="I7" s="33" t="s">
        <v>25</v>
      </c>
      <c r="J7" s="33" t="s">
        <v>26</v>
      </c>
      <c r="K7" s="32" t="s">
        <v>27</v>
      </c>
      <c r="L7" s="34" t="s">
        <v>28</v>
      </c>
      <c r="M7" s="34" t="s">
        <v>29</v>
      </c>
      <c r="N7" s="34" t="s">
        <v>24</v>
      </c>
      <c r="O7" s="34" t="s">
        <v>30</v>
      </c>
      <c r="P7" s="34" t="s">
        <v>7</v>
      </c>
      <c r="Q7" s="34" t="s">
        <v>10</v>
      </c>
    </row>
    <row r="8" spans="1:17" ht="12.75" customHeight="1">
      <c r="A8" s="36" t="s">
        <v>31</v>
      </c>
      <c r="B8" s="38" t="s">
        <v>28</v>
      </c>
      <c r="C8" s="38" t="s">
        <v>29</v>
      </c>
      <c r="D8" s="38" t="s">
        <v>24</v>
      </c>
      <c r="E8" s="38" t="s">
        <v>30</v>
      </c>
      <c r="F8" s="36" t="s">
        <v>32</v>
      </c>
      <c r="G8" s="40">
        <v>1</v>
      </c>
      <c r="H8" s="40">
        <v>2</v>
      </c>
      <c r="I8" s="40">
        <v>3</v>
      </c>
      <c r="J8" s="40">
        <v>4</v>
      </c>
      <c r="K8" s="78"/>
      <c r="L8" s="79">
        <v>0</v>
      </c>
      <c r="M8" s="79">
        <v>0</v>
      </c>
      <c r="N8" s="79">
        <v>1</v>
      </c>
      <c r="O8" s="79">
        <v>2</v>
      </c>
      <c r="P8" s="80"/>
      <c r="Q8" s="80" t="s">
        <v>33</v>
      </c>
    </row>
    <row r="9" spans="1:17" ht="12.75" customHeight="1">
      <c r="A9" s="45" t="s">
        <v>34</v>
      </c>
      <c r="B9" s="45"/>
      <c r="C9" s="45"/>
      <c r="D9" s="45"/>
      <c r="E9" s="97"/>
      <c r="F9" s="94" t="s">
        <v>35</v>
      </c>
      <c r="G9" s="45">
        <f aca="true" t="shared" si="0" ref="G9:J14">IF(B9="X",0.33*G$8,0)</f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5"/>
      <c r="L9" s="45">
        <f aca="true" t="shared" si="1" ref="L9:O16">IF($K$8="si",IF(B9="X",1*L$8,0),0)</f>
        <v>0</v>
      </c>
      <c r="M9" s="45">
        <f t="shared" si="1"/>
        <v>0</v>
      </c>
      <c r="N9" s="45">
        <f t="shared" si="1"/>
        <v>0</v>
      </c>
      <c r="O9" s="45">
        <f t="shared" si="1"/>
        <v>0</v>
      </c>
      <c r="P9" s="45">
        <f>IF(D$3=40,6,0)</f>
        <v>0</v>
      </c>
      <c r="Q9" s="45">
        <f>IF(G3="c.3",9,0)</f>
        <v>0</v>
      </c>
    </row>
    <row r="10" spans="1:17" ht="12.75" customHeight="1">
      <c r="A10" s="45" t="s">
        <v>36</v>
      </c>
      <c r="B10" s="45"/>
      <c r="C10" s="45"/>
      <c r="D10" s="45"/>
      <c r="E10" s="97"/>
      <c r="F10" s="94"/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5"/>
      <c r="L10" s="45">
        <f t="shared" si="1"/>
        <v>0</v>
      </c>
      <c r="M10" s="45">
        <f t="shared" si="1"/>
        <v>0</v>
      </c>
      <c r="N10" s="45">
        <f t="shared" si="1"/>
        <v>0</v>
      </c>
      <c r="O10" s="45">
        <f t="shared" si="1"/>
        <v>0</v>
      </c>
      <c r="P10" s="45">
        <f>IF(D$3=37.5,4,0)</f>
        <v>0</v>
      </c>
      <c r="Q10" s="45">
        <f>IF(G3="c.1",6,0)</f>
        <v>0</v>
      </c>
    </row>
    <row r="11" spans="1:17" ht="12.75" customHeight="1">
      <c r="A11" s="45" t="s">
        <v>37</v>
      </c>
      <c r="B11" s="45"/>
      <c r="C11" s="45"/>
      <c r="D11" s="45"/>
      <c r="E11" s="97"/>
      <c r="F11" s="94"/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5"/>
      <c r="L11" s="45">
        <f t="shared" si="1"/>
        <v>0</v>
      </c>
      <c r="M11" s="45">
        <f t="shared" si="1"/>
        <v>0</v>
      </c>
      <c r="N11" s="45">
        <f t="shared" si="1"/>
        <v>0</v>
      </c>
      <c r="O11" s="45">
        <f t="shared" si="1"/>
        <v>0</v>
      </c>
      <c r="P11" s="45">
        <f>IF(B$3=31.5,1,0)</f>
        <v>0</v>
      </c>
      <c r="Q11" s="45">
        <v>0</v>
      </c>
    </row>
    <row r="12" spans="1:17" ht="12.75" customHeight="1">
      <c r="A12" s="47" t="s">
        <v>38</v>
      </c>
      <c r="B12" s="47"/>
      <c r="C12" s="47"/>
      <c r="D12" s="47"/>
      <c r="E12" s="98"/>
      <c r="F12" s="95" t="s">
        <v>39</v>
      </c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0</v>
      </c>
      <c r="K12" s="5"/>
      <c r="L12" s="45">
        <f t="shared" si="1"/>
        <v>0</v>
      </c>
      <c r="M12" s="45">
        <f t="shared" si="1"/>
        <v>0</v>
      </c>
      <c r="N12" s="45">
        <f t="shared" si="1"/>
        <v>0</v>
      </c>
      <c r="O12" s="45">
        <f t="shared" si="1"/>
        <v>0</v>
      </c>
      <c r="P12" s="45">
        <f>IF(B$3=30,0,0)</f>
        <v>0</v>
      </c>
      <c r="Q12" s="45">
        <v>0</v>
      </c>
    </row>
    <row r="13" spans="1:17" ht="12.75" customHeight="1">
      <c r="A13" s="47" t="s">
        <v>59</v>
      </c>
      <c r="B13" s="47"/>
      <c r="C13" s="47"/>
      <c r="D13" s="47"/>
      <c r="E13" s="98"/>
      <c r="F13" s="95"/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5"/>
      <c r="L13" s="45">
        <f t="shared" si="1"/>
        <v>0</v>
      </c>
      <c r="M13" s="45">
        <f t="shared" si="1"/>
        <v>0</v>
      </c>
      <c r="N13" s="45">
        <f t="shared" si="1"/>
        <v>0</v>
      </c>
      <c r="O13" s="45">
        <f t="shared" si="1"/>
        <v>0</v>
      </c>
      <c r="P13" s="45">
        <f>IF(B$3=30,0,0)</f>
        <v>0</v>
      </c>
      <c r="Q13" s="45">
        <v>0</v>
      </c>
    </row>
    <row r="14" spans="1:17" ht="12.75" customHeight="1">
      <c r="A14" s="47" t="s">
        <v>41</v>
      </c>
      <c r="B14" s="47"/>
      <c r="C14" s="47"/>
      <c r="D14" s="47"/>
      <c r="E14" s="98"/>
      <c r="F14" s="95"/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5"/>
      <c r="L14" s="45">
        <f t="shared" si="1"/>
        <v>0</v>
      </c>
      <c r="M14" s="45">
        <f t="shared" si="1"/>
        <v>0</v>
      </c>
      <c r="N14" s="45">
        <f t="shared" si="1"/>
        <v>0</v>
      </c>
      <c r="O14" s="45">
        <f t="shared" si="1"/>
        <v>0</v>
      </c>
      <c r="P14" s="45">
        <f>IF(B$3=30,0,0)</f>
        <v>0</v>
      </c>
      <c r="Q14" s="45">
        <v>0</v>
      </c>
    </row>
    <row r="15" spans="1:17" ht="54.75" customHeight="1">
      <c r="A15" s="51" t="s">
        <v>42</v>
      </c>
      <c r="B15" s="51"/>
      <c r="C15" s="51"/>
      <c r="D15" s="51"/>
      <c r="E15" s="99"/>
      <c r="F15" s="88" t="s">
        <v>43</v>
      </c>
      <c r="G15" s="54">
        <f>IF(B15="X",1*G$8,0)</f>
        <v>0</v>
      </c>
      <c r="H15" s="54">
        <f>IF(C15="X",1*H$8,0)</f>
        <v>0</v>
      </c>
      <c r="I15" s="54">
        <f>IF(D15="X",1*I$8,0)</f>
        <v>0</v>
      </c>
      <c r="J15" s="54">
        <f>IF(E15="X",1*J$8,0)</f>
        <v>0</v>
      </c>
      <c r="K15" s="5"/>
      <c r="L15" s="55">
        <f t="shared" si="1"/>
        <v>0</v>
      </c>
      <c r="M15" s="55">
        <f t="shared" si="1"/>
        <v>0</v>
      </c>
      <c r="N15" s="55">
        <f t="shared" si="1"/>
        <v>0</v>
      </c>
      <c r="O15" s="55">
        <f t="shared" si="1"/>
        <v>0</v>
      </c>
      <c r="P15" s="55">
        <f>IF(B$3=30,0,0)</f>
        <v>0</v>
      </c>
      <c r="Q15" s="55">
        <v>0</v>
      </c>
    </row>
    <row r="16" spans="1:17" ht="63.75" customHeight="1">
      <c r="A16" s="89" t="s">
        <v>44</v>
      </c>
      <c r="B16" s="89"/>
      <c r="C16" s="89"/>
      <c r="D16" s="89"/>
      <c r="E16" s="100"/>
      <c r="F16" s="92" t="s">
        <v>45</v>
      </c>
      <c r="G16" s="62">
        <f>IF(B16="X",1*G8,0)</f>
        <v>0</v>
      </c>
      <c r="H16" s="62">
        <f>IF(C16="X",1*H8,0)</f>
        <v>0</v>
      </c>
      <c r="I16" s="62">
        <f>IF(D16="X",1*I8,0)</f>
        <v>0</v>
      </c>
      <c r="J16" s="62">
        <f>IF(E16="X",1*J8,0)</f>
        <v>0</v>
      </c>
      <c r="K16" s="5"/>
      <c r="L16" s="60">
        <f t="shared" si="1"/>
        <v>0</v>
      </c>
      <c r="M16" s="60">
        <f t="shared" si="1"/>
        <v>0</v>
      </c>
      <c r="N16" s="60">
        <f t="shared" si="1"/>
        <v>0</v>
      </c>
      <c r="O16" s="60">
        <f t="shared" si="1"/>
        <v>0</v>
      </c>
      <c r="P16" s="60">
        <f>IF(B$3=30,0,0)</f>
        <v>0</v>
      </c>
      <c r="Q16" s="60">
        <v>0</v>
      </c>
    </row>
    <row r="17" spans="1:17" ht="12.75" customHeight="1">
      <c r="A17" s="64" t="s">
        <v>46</v>
      </c>
      <c r="B17" s="65"/>
      <c r="C17" s="66">
        <f>IF($D23="X",2,0)</f>
        <v>0</v>
      </c>
      <c r="D17" s="66">
        <f>IF($D22="X",4,0)</f>
        <v>0</v>
      </c>
      <c r="E17" s="66">
        <f>IF(D21="X",8,0)</f>
        <v>0</v>
      </c>
      <c r="F17" s="4"/>
      <c r="G17" s="5">
        <f>SUM(G9:G16)</f>
        <v>0</v>
      </c>
      <c r="H17" s="5">
        <f>SUM(H9:H16)</f>
        <v>0</v>
      </c>
      <c r="I17" s="5">
        <f>SUM(I9:I16)</f>
        <v>0</v>
      </c>
      <c r="J17" s="5">
        <f>SUM(J9:J16)</f>
        <v>0</v>
      </c>
      <c r="K17" s="5"/>
      <c r="L17" s="5">
        <f aca="true" t="shared" si="2" ref="L17:Q17">SUM(L9:L16)</f>
        <v>0</v>
      </c>
      <c r="M17" s="5">
        <f t="shared" si="2"/>
        <v>0</v>
      </c>
      <c r="N17" s="5">
        <f t="shared" si="2"/>
        <v>0</v>
      </c>
      <c r="O17" s="5">
        <f t="shared" si="2"/>
        <v>0</v>
      </c>
      <c r="P17" s="5">
        <f t="shared" si="2"/>
        <v>0</v>
      </c>
      <c r="Q17" s="5">
        <f t="shared" si="2"/>
        <v>0</v>
      </c>
    </row>
    <row r="18" ht="12.75" customHeight="1">
      <c r="A18" s="5"/>
    </row>
    <row r="19" ht="12.75" customHeight="1">
      <c r="A19" s="5" t="s">
        <v>47</v>
      </c>
    </row>
    <row r="20" spans="1:4" ht="12.75" customHeight="1">
      <c r="A20" s="68" t="s">
        <v>48</v>
      </c>
      <c r="B20" s="69" t="s">
        <v>49</v>
      </c>
      <c r="C20" s="70" t="s">
        <v>50</v>
      </c>
      <c r="D20" s="70" t="s">
        <v>51</v>
      </c>
    </row>
    <row r="21" spans="1:4" ht="12.75" customHeight="1">
      <c r="A21" s="55" t="s">
        <v>52</v>
      </c>
      <c r="B21" s="55" t="s">
        <v>53</v>
      </c>
      <c r="C21" s="55">
        <v>8</v>
      </c>
      <c r="D21" s="55"/>
    </row>
    <row r="22" spans="1:4" ht="12.75" customHeight="1">
      <c r="A22" s="71"/>
      <c r="B22" s="55" t="s">
        <v>54</v>
      </c>
      <c r="C22" s="55">
        <v>4</v>
      </c>
      <c r="D22" s="55"/>
    </row>
    <row r="23" spans="1:4" ht="12.75" customHeight="1">
      <c r="A23" s="71"/>
      <c r="B23" s="55" t="s">
        <v>29</v>
      </c>
      <c r="C23" s="55">
        <v>2</v>
      </c>
      <c r="D23" s="5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/>
  <mergeCells count="5">
    <mergeCell ref="A1:I1"/>
    <mergeCell ref="G6:J6"/>
    <mergeCell ref="L6:Q6"/>
    <mergeCell ref="F9:F11"/>
    <mergeCell ref="F12:F14"/>
  </mergeCells>
  <printOptions/>
  <pageMargins left="0.7000000000000001" right="0.7000000000000001" top="1.1437007874015745" bottom="1.1437007874015745" header="0.7499999999999999" footer="0.7499999999999999"/>
  <pageSetup fitToHeight="0" fitToWidth="0" orientation="landscape" paperSize="9"/>
</worksheet>
</file>

<file path=xl/worksheets/sheet12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4.125" style="0" customWidth="1"/>
    <col min="2" max="2" width="9.125" style="0" customWidth="1"/>
    <col min="3" max="3" width="8.625" style="0" customWidth="1"/>
    <col min="4" max="4" width="6.75390625" style="0" customWidth="1"/>
    <col min="5" max="5" width="12.125" style="0" customWidth="1"/>
    <col min="6" max="6" width="18.125" style="0" customWidth="1"/>
    <col min="7" max="8" width="8.75390625" style="0" customWidth="1"/>
    <col min="9" max="9" width="8.125" style="0" customWidth="1"/>
    <col min="10" max="10" width="9.375" style="0" customWidth="1"/>
    <col min="11" max="11" width="8.125" style="0" customWidth="1"/>
    <col min="12" max="12" width="8.75390625" style="0" customWidth="1"/>
    <col min="13" max="13" width="4.625" style="0" customWidth="1"/>
    <col min="14" max="14" width="6.375" style="0" customWidth="1"/>
    <col min="15" max="15" width="5.875" style="0" customWidth="1"/>
    <col min="16" max="16" width="3.625" style="0" customWidth="1"/>
    <col min="17" max="17" width="7.25390625" style="0" customWidth="1"/>
    <col min="18" max="26" width="8.125" style="0" customWidth="1"/>
    <col min="27" max="64" width="13.375" style="0" customWidth="1"/>
  </cols>
  <sheetData>
    <row r="1" spans="1:26" ht="15" customHeight="1">
      <c r="A1" s="93" t="s">
        <v>57</v>
      </c>
      <c r="B1" s="93"/>
      <c r="C1" s="93"/>
      <c r="D1" s="93"/>
      <c r="E1" s="93"/>
      <c r="F1" s="93"/>
      <c r="G1" s="93"/>
      <c r="H1" s="93"/>
      <c r="I1" s="9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9" ht="12.75" customHeight="1">
      <c r="A2" s="2" t="s">
        <v>4</v>
      </c>
      <c r="B2" s="2" t="s">
        <v>5</v>
      </c>
      <c r="C2" s="2" t="s">
        <v>6</v>
      </c>
      <c r="D2" s="3" t="s">
        <v>19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1:9" ht="12.75" customHeight="1">
      <c r="A3" s="26"/>
      <c r="B3" s="27"/>
      <c r="C3" s="27"/>
      <c r="D3" s="27"/>
      <c r="E3" s="27"/>
      <c r="F3" s="27"/>
      <c r="G3" s="27"/>
      <c r="H3" s="29">
        <f>SUM(B17:J17)</f>
        <v>0</v>
      </c>
      <c r="I3" s="29">
        <f>SUM(L17:Q17)</f>
        <v>0</v>
      </c>
    </row>
    <row r="4" spans="2:10" ht="12.75" customHeight="1">
      <c r="B4" s="30"/>
      <c r="C4" s="30"/>
      <c r="D4" s="30"/>
      <c r="E4" s="30"/>
      <c r="F4" s="30"/>
      <c r="G4" s="30"/>
      <c r="H4" s="30"/>
      <c r="I4" s="30"/>
      <c r="J4" s="30"/>
    </row>
    <row r="5" spans="1:6" ht="12.75" customHeight="1">
      <c r="A5" s="30"/>
      <c r="B5" s="30"/>
      <c r="C5" s="30"/>
      <c r="D5" s="30"/>
      <c r="E5" s="30"/>
      <c r="F5" s="30"/>
    </row>
    <row r="6" spans="1:17" ht="12.75" customHeight="1">
      <c r="A6" s="30"/>
      <c r="B6" s="30"/>
      <c r="C6" s="30"/>
      <c r="D6" s="30"/>
      <c r="E6" s="30"/>
      <c r="F6" s="30"/>
      <c r="G6" s="72" t="s">
        <v>20</v>
      </c>
      <c r="H6" s="72"/>
      <c r="I6" s="72"/>
      <c r="J6" s="72"/>
      <c r="K6" s="5" t="s">
        <v>21</v>
      </c>
      <c r="L6" s="73" t="s">
        <v>22</v>
      </c>
      <c r="M6" s="73"/>
      <c r="N6" s="73"/>
      <c r="O6" s="73"/>
      <c r="P6" s="73"/>
      <c r="Q6" s="73"/>
    </row>
    <row r="7" spans="1:17" ht="12.75" customHeight="1">
      <c r="A7" s="30"/>
      <c r="B7" s="30"/>
      <c r="C7" s="30"/>
      <c r="D7" s="30"/>
      <c r="E7" s="30"/>
      <c r="F7" s="30"/>
      <c r="G7" s="33" t="s">
        <v>23</v>
      </c>
      <c r="H7" s="33" t="s">
        <v>24</v>
      </c>
      <c r="I7" s="33" t="s">
        <v>25</v>
      </c>
      <c r="J7" s="33" t="s">
        <v>26</v>
      </c>
      <c r="K7" s="32" t="s">
        <v>27</v>
      </c>
      <c r="L7" s="34" t="s">
        <v>28</v>
      </c>
      <c r="M7" s="34" t="s">
        <v>29</v>
      </c>
      <c r="N7" s="34" t="s">
        <v>24</v>
      </c>
      <c r="O7" s="34" t="s">
        <v>30</v>
      </c>
      <c r="P7" s="34" t="s">
        <v>7</v>
      </c>
      <c r="Q7" s="34" t="s">
        <v>10</v>
      </c>
    </row>
    <row r="8" spans="1:17" ht="12.75" customHeight="1">
      <c r="A8" s="36" t="s">
        <v>31</v>
      </c>
      <c r="B8" s="38" t="s">
        <v>28</v>
      </c>
      <c r="C8" s="38" t="s">
        <v>29</v>
      </c>
      <c r="D8" s="38" t="s">
        <v>24</v>
      </c>
      <c r="E8" s="38" t="s">
        <v>30</v>
      </c>
      <c r="F8" s="36" t="s">
        <v>32</v>
      </c>
      <c r="G8" s="40">
        <v>1</v>
      </c>
      <c r="H8" s="40">
        <v>2</v>
      </c>
      <c r="I8" s="40">
        <v>3</v>
      </c>
      <c r="J8" s="40">
        <v>4</v>
      </c>
      <c r="K8" s="78"/>
      <c r="L8" s="79">
        <v>0</v>
      </c>
      <c r="M8" s="79">
        <v>0</v>
      </c>
      <c r="N8" s="79">
        <v>1</v>
      </c>
      <c r="O8" s="79">
        <v>2</v>
      </c>
      <c r="P8" s="80"/>
      <c r="Q8" s="80" t="s">
        <v>33</v>
      </c>
    </row>
    <row r="9" spans="1:17" ht="12.75" customHeight="1">
      <c r="A9" s="45" t="s">
        <v>34</v>
      </c>
      <c r="B9" s="45"/>
      <c r="C9" s="45"/>
      <c r="D9" s="45"/>
      <c r="E9" s="97"/>
      <c r="F9" s="94" t="s">
        <v>35</v>
      </c>
      <c r="G9" s="45">
        <f aca="true" t="shared" si="0" ref="G9:J14">IF(B9="X",0.33*G$8,0)</f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5"/>
      <c r="L9" s="45">
        <f aca="true" t="shared" si="1" ref="L9:O16">IF($K$8="si",IF(B9="X",1*L$8,0),0)</f>
        <v>0</v>
      </c>
      <c r="M9" s="45">
        <f t="shared" si="1"/>
        <v>0</v>
      </c>
      <c r="N9" s="45">
        <f t="shared" si="1"/>
        <v>0</v>
      </c>
      <c r="O9" s="45">
        <f t="shared" si="1"/>
        <v>0</v>
      </c>
      <c r="P9" s="45">
        <f>IF(D$3=40,6,0)</f>
        <v>0</v>
      </c>
      <c r="Q9" s="45">
        <f>IF(G3="c.3",9,0)</f>
        <v>0</v>
      </c>
    </row>
    <row r="10" spans="1:17" ht="12.75" customHeight="1">
      <c r="A10" s="45" t="s">
        <v>36</v>
      </c>
      <c r="B10" s="45"/>
      <c r="C10" s="45"/>
      <c r="D10" s="45"/>
      <c r="E10" s="97"/>
      <c r="F10" s="94"/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5"/>
      <c r="L10" s="45">
        <f t="shared" si="1"/>
        <v>0</v>
      </c>
      <c r="M10" s="45">
        <f t="shared" si="1"/>
        <v>0</v>
      </c>
      <c r="N10" s="45">
        <f t="shared" si="1"/>
        <v>0</v>
      </c>
      <c r="O10" s="45">
        <f t="shared" si="1"/>
        <v>0</v>
      </c>
      <c r="P10" s="45">
        <f>IF(D$3=37.5,4,0)</f>
        <v>0</v>
      </c>
      <c r="Q10" s="45">
        <f>IF(G3="c.1",6,0)</f>
        <v>0</v>
      </c>
    </row>
    <row r="11" spans="1:17" ht="12.75" customHeight="1">
      <c r="A11" s="45" t="s">
        <v>37</v>
      </c>
      <c r="B11" s="45"/>
      <c r="C11" s="45"/>
      <c r="D11" s="45"/>
      <c r="E11" s="97"/>
      <c r="F11" s="94"/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5"/>
      <c r="L11" s="45">
        <f t="shared" si="1"/>
        <v>0</v>
      </c>
      <c r="M11" s="45">
        <f t="shared" si="1"/>
        <v>0</v>
      </c>
      <c r="N11" s="45">
        <f t="shared" si="1"/>
        <v>0</v>
      </c>
      <c r="O11" s="45">
        <f t="shared" si="1"/>
        <v>0</v>
      </c>
      <c r="P11" s="45">
        <f>IF(D$3=31.5,1,0)</f>
        <v>0</v>
      </c>
      <c r="Q11" s="45">
        <v>0</v>
      </c>
    </row>
    <row r="12" spans="1:17" ht="12.75" customHeight="1">
      <c r="A12" s="47" t="s">
        <v>38</v>
      </c>
      <c r="B12" s="47"/>
      <c r="C12" s="47"/>
      <c r="D12" s="47"/>
      <c r="E12" s="98"/>
      <c r="F12" s="95" t="s">
        <v>39</v>
      </c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0</v>
      </c>
      <c r="K12" s="5"/>
      <c r="L12" s="45">
        <f t="shared" si="1"/>
        <v>0</v>
      </c>
      <c r="M12" s="45">
        <f t="shared" si="1"/>
        <v>0</v>
      </c>
      <c r="N12" s="45">
        <f t="shared" si="1"/>
        <v>0</v>
      </c>
      <c r="O12" s="45">
        <f t="shared" si="1"/>
        <v>0</v>
      </c>
      <c r="P12" s="45">
        <f>IF(B$3=30,0,0)</f>
        <v>0</v>
      </c>
      <c r="Q12" s="45">
        <v>0</v>
      </c>
    </row>
    <row r="13" spans="1:17" ht="12.75" customHeight="1">
      <c r="A13" s="47" t="s">
        <v>40</v>
      </c>
      <c r="B13" s="47"/>
      <c r="C13" s="47"/>
      <c r="D13" s="47"/>
      <c r="E13" s="98"/>
      <c r="F13" s="95"/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5"/>
      <c r="L13" s="45">
        <f t="shared" si="1"/>
        <v>0</v>
      </c>
      <c r="M13" s="45">
        <f t="shared" si="1"/>
        <v>0</v>
      </c>
      <c r="N13" s="45">
        <f t="shared" si="1"/>
        <v>0</v>
      </c>
      <c r="O13" s="45">
        <f t="shared" si="1"/>
        <v>0</v>
      </c>
      <c r="P13" s="45">
        <f>IF(B$3=30,0,0)</f>
        <v>0</v>
      </c>
      <c r="Q13" s="45">
        <v>0</v>
      </c>
    </row>
    <row r="14" spans="1:17" ht="12.75" customHeight="1">
      <c r="A14" s="47" t="s">
        <v>41</v>
      </c>
      <c r="B14" s="47"/>
      <c r="C14" s="47"/>
      <c r="D14" s="47"/>
      <c r="E14" s="98"/>
      <c r="F14" s="95"/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5"/>
      <c r="L14" s="45">
        <f t="shared" si="1"/>
        <v>0</v>
      </c>
      <c r="M14" s="45">
        <f t="shared" si="1"/>
        <v>0</v>
      </c>
      <c r="N14" s="45">
        <f t="shared" si="1"/>
        <v>0</v>
      </c>
      <c r="O14" s="45">
        <f t="shared" si="1"/>
        <v>0</v>
      </c>
      <c r="P14" s="45">
        <f>IF(B$3=30,0,0)</f>
        <v>0</v>
      </c>
      <c r="Q14" s="45">
        <v>0</v>
      </c>
    </row>
    <row r="15" spans="1:17" ht="54.75" customHeight="1">
      <c r="A15" s="51" t="s">
        <v>42</v>
      </c>
      <c r="B15" s="51"/>
      <c r="C15" s="51"/>
      <c r="D15" s="51"/>
      <c r="E15" s="99"/>
      <c r="F15" s="88" t="s">
        <v>43</v>
      </c>
      <c r="G15" s="54">
        <f>IF(B15="X",1*G$8,0)</f>
        <v>0</v>
      </c>
      <c r="H15" s="54">
        <f>IF(C15="X",1*H$8,0)</f>
        <v>0</v>
      </c>
      <c r="I15" s="54">
        <f>IF(D15="X",1*I$8,0)</f>
        <v>0</v>
      </c>
      <c r="J15" s="54">
        <f>IF(E15="X",1*J$8,0)</f>
        <v>0</v>
      </c>
      <c r="K15" s="5"/>
      <c r="L15" s="55">
        <f t="shared" si="1"/>
        <v>0</v>
      </c>
      <c r="M15" s="55">
        <f t="shared" si="1"/>
        <v>0</v>
      </c>
      <c r="N15" s="55">
        <f t="shared" si="1"/>
        <v>0</v>
      </c>
      <c r="O15" s="55">
        <f t="shared" si="1"/>
        <v>0</v>
      </c>
      <c r="P15" s="55">
        <f>IF(B$3=30,0,0)</f>
        <v>0</v>
      </c>
      <c r="Q15" s="55">
        <v>0</v>
      </c>
    </row>
    <row r="16" spans="1:17" ht="63.75" customHeight="1">
      <c r="A16" s="89" t="s">
        <v>44</v>
      </c>
      <c r="B16" s="89"/>
      <c r="C16" s="89"/>
      <c r="D16" s="89"/>
      <c r="E16" s="100"/>
      <c r="F16" s="92" t="s">
        <v>45</v>
      </c>
      <c r="G16" s="62">
        <f>IF(B16="X",1*G8,0)</f>
        <v>0</v>
      </c>
      <c r="H16" s="62">
        <f>IF(C16="X",1*H8,0)</f>
        <v>0</v>
      </c>
      <c r="I16" s="62">
        <f>IF(D16="X",1*I8,0)</f>
        <v>0</v>
      </c>
      <c r="J16" s="62">
        <f>IF(E16="X",1*J8,0)</f>
        <v>0</v>
      </c>
      <c r="K16" s="5"/>
      <c r="L16" s="60">
        <f t="shared" si="1"/>
        <v>0</v>
      </c>
      <c r="M16" s="60">
        <f t="shared" si="1"/>
        <v>0</v>
      </c>
      <c r="N16" s="60">
        <f t="shared" si="1"/>
        <v>0</v>
      </c>
      <c r="O16" s="60">
        <f t="shared" si="1"/>
        <v>0</v>
      </c>
      <c r="P16" s="60">
        <f>IF(B$3=30,0,0)</f>
        <v>0</v>
      </c>
      <c r="Q16" s="60">
        <v>0</v>
      </c>
    </row>
    <row r="17" spans="1:17" ht="12.75" customHeight="1">
      <c r="A17" s="64" t="s">
        <v>46</v>
      </c>
      <c r="B17" s="65"/>
      <c r="C17" s="66">
        <f>IF($D23="X",2,0)</f>
        <v>0</v>
      </c>
      <c r="D17" s="66">
        <f>IF($D22="X",4,0)</f>
        <v>0</v>
      </c>
      <c r="E17" s="66">
        <f>IF(D21="X",8,0)</f>
        <v>0</v>
      </c>
      <c r="F17" s="4"/>
      <c r="G17" s="5">
        <f>SUM(G9:G16)</f>
        <v>0</v>
      </c>
      <c r="H17" s="5">
        <f>SUM(H9:H16)</f>
        <v>0</v>
      </c>
      <c r="I17" s="5">
        <f>SUM(I9:I16)</f>
        <v>0</v>
      </c>
      <c r="J17" s="5">
        <f>SUM(J9:J16)</f>
        <v>0</v>
      </c>
      <c r="K17" s="5"/>
      <c r="L17" s="5">
        <f aca="true" t="shared" si="2" ref="L17:Q17">SUM(L9:L16)</f>
        <v>0</v>
      </c>
      <c r="M17" s="5">
        <f t="shared" si="2"/>
        <v>0</v>
      </c>
      <c r="N17" s="5">
        <f t="shared" si="2"/>
        <v>0</v>
      </c>
      <c r="O17" s="5">
        <f t="shared" si="2"/>
        <v>0</v>
      </c>
      <c r="P17" s="5">
        <f t="shared" si="2"/>
        <v>0</v>
      </c>
      <c r="Q17" s="5">
        <f t="shared" si="2"/>
        <v>0</v>
      </c>
    </row>
    <row r="18" ht="12.75" customHeight="1">
      <c r="A18" s="5"/>
    </row>
    <row r="19" ht="12.75" customHeight="1">
      <c r="A19" s="5" t="s">
        <v>47</v>
      </c>
    </row>
    <row r="20" spans="1:4" ht="12.75" customHeight="1">
      <c r="A20" s="68" t="s">
        <v>48</v>
      </c>
      <c r="B20" s="69" t="s">
        <v>49</v>
      </c>
      <c r="C20" s="70" t="s">
        <v>50</v>
      </c>
      <c r="D20" s="70" t="s">
        <v>51</v>
      </c>
    </row>
    <row r="21" spans="1:4" ht="12.75" customHeight="1">
      <c r="A21" s="55" t="s">
        <v>52</v>
      </c>
      <c r="B21" s="55" t="s">
        <v>53</v>
      </c>
      <c r="C21" s="55">
        <v>8</v>
      </c>
      <c r="D21" s="55"/>
    </row>
    <row r="22" spans="1:4" ht="12.75" customHeight="1">
      <c r="A22" s="71"/>
      <c r="B22" s="55" t="s">
        <v>54</v>
      </c>
      <c r="C22" s="55">
        <v>4</v>
      </c>
      <c r="D22" s="55"/>
    </row>
    <row r="23" spans="1:4" ht="12.75" customHeight="1">
      <c r="A23" s="71"/>
      <c r="B23" s="55" t="s">
        <v>29</v>
      </c>
      <c r="C23" s="55">
        <v>2</v>
      </c>
      <c r="D23" s="5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/>
  <mergeCells count="5">
    <mergeCell ref="A1:I1"/>
    <mergeCell ref="G6:J6"/>
    <mergeCell ref="L6:Q6"/>
    <mergeCell ref="F9:F11"/>
    <mergeCell ref="F12:F14"/>
  </mergeCells>
  <printOptions/>
  <pageMargins left="0.7000000000000001" right="0.7000000000000001" top="1.1437007874015745" bottom="1.1437007874015745" header="0.7499999999999999" footer="0.7499999999999999"/>
  <pageSetup fitToHeight="0" fitToWidth="0" orientation="landscape" paperSize="9"/>
</worksheet>
</file>

<file path=xl/worksheets/sheet13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4.125" style="0" customWidth="1"/>
    <col min="2" max="2" width="9.125" style="0" customWidth="1"/>
    <col min="3" max="3" width="8.625" style="0" customWidth="1"/>
    <col min="4" max="4" width="6.75390625" style="0" customWidth="1"/>
    <col min="5" max="5" width="12.125" style="0" customWidth="1"/>
    <col min="6" max="6" width="18.125" style="0" customWidth="1"/>
    <col min="7" max="8" width="8.75390625" style="0" customWidth="1"/>
    <col min="9" max="9" width="8.125" style="0" customWidth="1"/>
    <col min="10" max="10" width="9.375" style="0" customWidth="1"/>
    <col min="11" max="11" width="8.125" style="0" customWidth="1"/>
    <col min="12" max="12" width="8.75390625" style="0" customWidth="1"/>
    <col min="13" max="13" width="4.625" style="0" customWidth="1"/>
    <col min="14" max="14" width="6.375" style="0" customWidth="1"/>
    <col min="15" max="15" width="5.875" style="0" customWidth="1"/>
    <col min="16" max="16" width="3.625" style="0" customWidth="1"/>
    <col min="17" max="17" width="7.25390625" style="0" customWidth="1"/>
    <col min="18" max="26" width="8.125" style="0" customWidth="1"/>
    <col min="27" max="64" width="13.375" style="0" customWidth="1"/>
  </cols>
  <sheetData>
    <row r="1" spans="1:26" ht="15" customHeight="1">
      <c r="A1" s="93" t="s">
        <v>57</v>
      </c>
      <c r="B1" s="93"/>
      <c r="C1" s="93"/>
      <c r="D1" s="93"/>
      <c r="E1" s="93"/>
      <c r="F1" s="93"/>
      <c r="G1" s="93"/>
      <c r="H1" s="93"/>
      <c r="I1" s="9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9" ht="12.75" customHeight="1">
      <c r="A2" s="2" t="s">
        <v>4</v>
      </c>
      <c r="B2" s="2" t="s">
        <v>5</v>
      </c>
      <c r="C2" s="2" t="s">
        <v>6</v>
      </c>
      <c r="D2" s="3" t="s">
        <v>19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1:9" ht="12.75" customHeight="1">
      <c r="A3" s="26"/>
      <c r="B3" s="27"/>
      <c r="C3" s="27"/>
      <c r="D3" s="27"/>
      <c r="E3" s="27"/>
      <c r="F3" s="27"/>
      <c r="G3" s="27"/>
      <c r="H3" s="29">
        <f>SUM(B17:J17)</f>
        <v>0</v>
      </c>
      <c r="I3" s="29">
        <f>SUM(L17:Q17)</f>
        <v>0</v>
      </c>
    </row>
    <row r="4" spans="1:10" ht="12.75" customHeight="1">
      <c r="A4" s="110"/>
      <c r="B4" s="30"/>
      <c r="C4" s="30"/>
      <c r="D4" s="30"/>
      <c r="E4" s="30"/>
      <c r="F4" s="30"/>
      <c r="G4" s="30"/>
      <c r="H4" s="30"/>
      <c r="I4" s="30"/>
      <c r="J4" s="30"/>
    </row>
    <row r="5" spans="1:6" ht="12.75" customHeight="1">
      <c r="A5" s="30"/>
      <c r="B5" s="30"/>
      <c r="C5" s="30"/>
      <c r="D5" s="30"/>
      <c r="E5" s="30"/>
      <c r="F5" s="30"/>
    </row>
    <row r="6" spans="1:17" ht="12.75" customHeight="1">
      <c r="A6" s="30"/>
      <c r="B6" s="30"/>
      <c r="C6" s="30"/>
      <c r="D6" s="30"/>
      <c r="E6" s="30"/>
      <c r="F6" s="30"/>
      <c r="G6" s="72" t="s">
        <v>20</v>
      </c>
      <c r="H6" s="72"/>
      <c r="I6" s="72"/>
      <c r="J6" s="72"/>
      <c r="K6" s="5" t="s">
        <v>21</v>
      </c>
      <c r="L6" s="73" t="s">
        <v>22</v>
      </c>
      <c r="M6" s="73"/>
      <c r="N6" s="73"/>
      <c r="O6" s="73"/>
      <c r="P6" s="73"/>
      <c r="Q6" s="73"/>
    </row>
    <row r="7" spans="1:17" ht="12.75" customHeight="1">
      <c r="A7" s="30"/>
      <c r="B7" s="30"/>
      <c r="C7" s="30"/>
      <c r="D7" s="30"/>
      <c r="E7" s="30"/>
      <c r="F7" s="30"/>
      <c r="G7" s="33" t="s">
        <v>23</v>
      </c>
      <c r="H7" s="33" t="s">
        <v>24</v>
      </c>
      <c r="I7" s="33" t="s">
        <v>25</v>
      </c>
      <c r="J7" s="33" t="s">
        <v>26</v>
      </c>
      <c r="K7" s="32" t="s">
        <v>27</v>
      </c>
      <c r="L7" s="34" t="s">
        <v>28</v>
      </c>
      <c r="M7" s="34" t="s">
        <v>29</v>
      </c>
      <c r="N7" s="34" t="s">
        <v>24</v>
      </c>
      <c r="O7" s="34" t="s">
        <v>30</v>
      </c>
      <c r="P7" s="34" t="s">
        <v>7</v>
      </c>
      <c r="Q7" s="34" t="s">
        <v>10</v>
      </c>
    </row>
    <row r="8" spans="1:17" ht="12.75" customHeight="1">
      <c r="A8" s="36" t="s">
        <v>31</v>
      </c>
      <c r="B8" s="38" t="s">
        <v>28</v>
      </c>
      <c r="C8" s="38" t="s">
        <v>29</v>
      </c>
      <c r="D8" s="38" t="s">
        <v>24</v>
      </c>
      <c r="E8" s="38" t="s">
        <v>30</v>
      </c>
      <c r="F8" s="36" t="s">
        <v>32</v>
      </c>
      <c r="G8" s="40">
        <v>1</v>
      </c>
      <c r="H8" s="40">
        <v>2</v>
      </c>
      <c r="I8" s="40">
        <v>3</v>
      </c>
      <c r="J8" s="40">
        <v>4</v>
      </c>
      <c r="K8" s="78"/>
      <c r="L8" s="79">
        <v>0</v>
      </c>
      <c r="M8" s="79">
        <v>0</v>
      </c>
      <c r="N8" s="79">
        <v>1</v>
      </c>
      <c r="O8" s="79">
        <v>2</v>
      </c>
      <c r="P8" s="80"/>
      <c r="Q8" s="80" t="s">
        <v>33</v>
      </c>
    </row>
    <row r="9" spans="1:17" ht="12.75" customHeight="1">
      <c r="A9" s="45" t="s">
        <v>34</v>
      </c>
      <c r="B9" s="45"/>
      <c r="C9" s="45"/>
      <c r="D9" s="45"/>
      <c r="E9" s="97"/>
      <c r="F9" s="94" t="s">
        <v>35</v>
      </c>
      <c r="G9" s="45">
        <f aca="true" t="shared" si="0" ref="G9:J14">IF(B9="X",0.33*G$8,0)</f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5"/>
      <c r="L9" s="45">
        <f aca="true" t="shared" si="1" ref="L9:O16">IF($K$8="si",IF(B9="X",1*L$8,0),0)</f>
        <v>0</v>
      </c>
      <c r="M9" s="45">
        <f t="shared" si="1"/>
        <v>0</v>
      </c>
      <c r="N9" s="45">
        <f t="shared" si="1"/>
        <v>0</v>
      </c>
      <c r="O9" s="45">
        <f t="shared" si="1"/>
        <v>0</v>
      </c>
      <c r="P9" s="45">
        <f>IF(D$3=40,6,0)</f>
        <v>0</v>
      </c>
      <c r="Q9" s="45">
        <f>IF(G3="c.3",9,0)</f>
        <v>0</v>
      </c>
    </row>
    <row r="10" spans="1:17" ht="12.75" customHeight="1">
      <c r="A10" s="45" t="s">
        <v>36</v>
      </c>
      <c r="B10" s="45"/>
      <c r="C10" s="45"/>
      <c r="D10" s="45"/>
      <c r="E10" s="97"/>
      <c r="F10" s="94"/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5"/>
      <c r="L10" s="45">
        <f t="shared" si="1"/>
        <v>0</v>
      </c>
      <c r="M10" s="45">
        <f t="shared" si="1"/>
        <v>0</v>
      </c>
      <c r="N10" s="45">
        <f t="shared" si="1"/>
        <v>0</v>
      </c>
      <c r="O10" s="45">
        <f t="shared" si="1"/>
        <v>0</v>
      </c>
      <c r="P10" s="45">
        <f>IF(D$3=37.5,4,0)</f>
        <v>0</v>
      </c>
      <c r="Q10" s="45">
        <f>IF(G3="c.1",6,0)</f>
        <v>0</v>
      </c>
    </row>
    <row r="11" spans="1:17" ht="12.75" customHeight="1">
      <c r="A11" s="45" t="s">
        <v>37</v>
      </c>
      <c r="B11" s="45"/>
      <c r="C11" s="45"/>
      <c r="D11" s="45"/>
      <c r="E11" s="97"/>
      <c r="F11" s="94"/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5"/>
      <c r="L11" s="45">
        <f t="shared" si="1"/>
        <v>0</v>
      </c>
      <c r="M11" s="45">
        <f t="shared" si="1"/>
        <v>0</v>
      </c>
      <c r="N11" s="45">
        <f t="shared" si="1"/>
        <v>0</v>
      </c>
      <c r="O11" s="45">
        <f t="shared" si="1"/>
        <v>0</v>
      </c>
      <c r="P11" s="45">
        <f>IF(B$3=31.5,1,0)</f>
        <v>0</v>
      </c>
      <c r="Q11" s="45">
        <v>0</v>
      </c>
    </row>
    <row r="12" spans="1:17" ht="12.75" customHeight="1">
      <c r="A12" s="47" t="s">
        <v>38</v>
      </c>
      <c r="B12" s="47"/>
      <c r="C12" s="47"/>
      <c r="D12" s="47"/>
      <c r="E12" s="98"/>
      <c r="F12" s="95" t="s">
        <v>39</v>
      </c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0</v>
      </c>
      <c r="K12" s="5"/>
      <c r="L12" s="45">
        <f t="shared" si="1"/>
        <v>0</v>
      </c>
      <c r="M12" s="45">
        <f t="shared" si="1"/>
        <v>0</v>
      </c>
      <c r="N12" s="45">
        <f t="shared" si="1"/>
        <v>0</v>
      </c>
      <c r="O12" s="45">
        <f t="shared" si="1"/>
        <v>0</v>
      </c>
      <c r="P12" s="45">
        <f>IF(B$3=30,0,0)</f>
        <v>0</v>
      </c>
      <c r="Q12" s="45">
        <v>0</v>
      </c>
    </row>
    <row r="13" spans="1:17" ht="12.75" customHeight="1">
      <c r="A13" s="47" t="s">
        <v>40</v>
      </c>
      <c r="B13" s="47"/>
      <c r="C13" s="47"/>
      <c r="D13" s="47"/>
      <c r="E13" s="98"/>
      <c r="F13" s="95"/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5"/>
      <c r="L13" s="45">
        <f t="shared" si="1"/>
        <v>0</v>
      </c>
      <c r="M13" s="45">
        <f t="shared" si="1"/>
        <v>0</v>
      </c>
      <c r="N13" s="45">
        <f t="shared" si="1"/>
        <v>0</v>
      </c>
      <c r="O13" s="45">
        <f t="shared" si="1"/>
        <v>0</v>
      </c>
      <c r="P13" s="45">
        <f>IF(B$3=30,0,0)</f>
        <v>0</v>
      </c>
      <c r="Q13" s="45">
        <v>0</v>
      </c>
    </row>
    <row r="14" spans="1:17" ht="12.75" customHeight="1">
      <c r="A14" s="47" t="s">
        <v>41</v>
      </c>
      <c r="B14" s="47"/>
      <c r="C14" s="47"/>
      <c r="D14" s="47"/>
      <c r="E14" s="98"/>
      <c r="F14" s="95"/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5"/>
      <c r="L14" s="45">
        <f t="shared" si="1"/>
        <v>0</v>
      </c>
      <c r="M14" s="45">
        <f t="shared" si="1"/>
        <v>0</v>
      </c>
      <c r="N14" s="45">
        <f t="shared" si="1"/>
        <v>0</v>
      </c>
      <c r="O14" s="45">
        <f t="shared" si="1"/>
        <v>0</v>
      </c>
      <c r="P14" s="45">
        <f>IF(B$3=30,0,0)</f>
        <v>0</v>
      </c>
      <c r="Q14" s="45">
        <v>0</v>
      </c>
    </row>
    <row r="15" spans="1:17" ht="54.75" customHeight="1">
      <c r="A15" s="51" t="s">
        <v>42</v>
      </c>
      <c r="B15" s="51"/>
      <c r="C15" s="51"/>
      <c r="D15" s="51"/>
      <c r="E15" s="99"/>
      <c r="F15" s="88" t="s">
        <v>43</v>
      </c>
      <c r="G15" s="54">
        <f>IF(B15="X",1*G$8,0)</f>
        <v>0</v>
      </c>
      <c r="H15" s="54">
        <f>IF(C15="X",1*H$8,0)</f>
        <v>0</v>
      </c>
      <c r="I15" s="54">
        <f>IF(D15="X",1*I$8,0)</f>
        <v>0</v>
      </c>
      <c r="J15" s="54">
        <f>IF(E15="X",1*J$8,0)</f>
        <v>0</v>
      </c>
      <c r="K15" s="5"/>
      <c r="L15" s="55">
        <f t="shared" si="1"/>
        <v>0</v>
      </c>
      <c r="M15" s="55">
        <f t="shared" si="1"/>
        <v>0</v>
      </c>
      <c r="N15" s="55">
        <f t="shared" si="1"/>
        <v>0</v>
      </c>
      <c r="O15" s="55">
        <f t="shared" si="1"/>
        <v>0</v>
      </c>
      <c r="P15" s="55">
        <f>IF(B$3=30,0,0)</f>
        <v>0</v>
      </c>
      <c r="Q15" s="55">
        <v>0</v>
      </c>
    </row>
    <row r="16" spans="1:17" ht="63.75" customHeight="1">
      <c r="A16" s="89" t="s">
        <v>44</v>
      </c>
      <c r="B16" s="89"/>
      <c r="C16" s="89"/>
      <c r="D16" s="89"/>
      <c r="E16" s="100"/>
      <c r="F16" s="92" t="s">
        <v>45</v>
      </c>
      <c r="G16" s="62">
        <f>IF(B16="X",1*G8,0)</f>
        <v>0</v>
      </c>
      <c r="H16" s="62">
        <f>IF(C16="X",1*H8,0)</f>
        <v>0</v>
      </c>
      <c r="I16" s="62">
        <f>IF(D16="X",1*I8,0)</f>
        <v>0</v>
      </c>
      <c r="J16" s="62">
        <f>IF(E16="X",1*J8,0)</f>
        <v>0</v>
      </c>
      <c r="K16" s="5"/>
      <c r="L16" s="60">
        <f t="shared" si="1"/>
        <v>0</v>
      </c>
      <c r="M16" s="60">
        <f t="shared" si="1"/>
        <v>0</v>
      </c>
      <c r="N16" s="60">
        <f t="shared" si="1"/>
        <v>0</v>
      </c>
      <c r="O16" s="60">
        <f t="shared" si="1"/>
        <v>0</v>
      </c>
      <c r="P16" s="60">
        <f>IF(B$3=30,0,0)</f>
        <v>0</v>
      </c>
      <c r="Q16" s="60">
        <v>0</v>
      </c>
    </row>
    <row r="17" spans="1:17" ht="12.75" customHeight="1">
      <c r="A17" s="64" t="s">
        <v>46</v>
      </c>
      <c r="B17" s="65"/>
      <c r="C17" s="66">
        <f>IF($D23="X",2,0)</f>
        <v>0</v>
      </c>
      <c r="D17" s="66">
        <f>IF($D22="X",4,0)</f>
        <v>0</v>
      </c>
      <c r="E17" s="66">
        <f>IF(D21="X",8,0)</f>
        <v>0</v>
      </c>
      <c r="F17" s="4"/>
      <c r="G17" s="5">
        <f>SUM(G9:G16)</f>
        <v>0</v>
      </c>
      <c r="H17" s="5">
        <f>SUM(H9:H16)</f>
        <v>0</v>
      </c>
      <c r="I17" s="5">
        <f>SUM(I9:I16)</f>
        <v>0</v>
      </c>
      <c r="J17" s="5">
        <f>SUM(J9:J16)</f>
        <v>0</v>
      </c>
      <c r="K17" s="5"/>
      <c r="L17" s="5">
        <f aca="true" t="shared" si="2" ref="L17:Q17">SUM(L9:L16)</f>
        <v>0</v>
      </c>
      <c r="M17" s="5">
        <f t="shared" si="2"/>
        <v>0</v>
      </c>
      <c r="N17" s="5">
        <f t="shared" si="2"/>
        <v>0</v>
      </c>
      <c r="O17" s="5">
        <f t="shared" si="2"/>
        <v>0</v>
      </c>
      <c r="P17" s="5">
        <f t="shared" si="2"/>
        <v>0</v>
      </c>
      <c r="Q17" s="5">
        <f t="shared" si="2"/>
        <v>0</v>
      </c>
    </row>
    <row r="18" ht="12.75" customHeight="1">
      <c r="A18" s="5"/>
    </row>
    <row r="19" ht="12.75" customHeight="1">
      <c r="A19" s="5" t="s">
        <v>47</v>
      </c>
    </row>
    <row r="20" spans="1:4" ht="12.75" customHeight="1">
      <c r="A20" s="68" t="s">
        <v>48</v>
      </c>
      <c r="B20" s="69" t="s">
        <v>49</v>
      </c>
      <c r="C20" s="70" t="s">
        <v>50</v>
      </c>
      <c r="D20" s="70" t="s">
        <v>51</v>
      </c>
    </row>
    <row r="21" spans="1:4" ht="12.75" customHeight="1">
      <c r="A21" s="55" t="s">
        <v>52</v>
      </c>
      <c r="B21" s="55" t="s">
        <v>53</v>
      </c>
      <c r="C21" s="55">
        <v>8</v>
      </c>
      <c r="D21" s="55"/>
    </row>
    <row r="22" spans="1:4" ht="12.75" customHeight="1">
      <c r="A22" s="71"/>
      <c r="B22" s="55" t="s">
        <v>54</v>
      </c>
      <c r="C22" s="55">
        <v>4</v>
      </c>
      <c r="D22" s="55"/>
    </row>
    <row r="23" spans="1:4" ht="12.75" customHeight="1">
      <c r="A23" s="71"/>
      <c r="B23" s="55" t="s">
        <v>29</v>
      </c>
      <c r="C23" s="55">
        <v>2</v>
      </c>
      <c r="D23" s="5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/>
  <mergeCells count="5">
    <mergeCell ref="A1:I1"/>
    <mergeCell ref="G6:J6"/>
    <mergeCell ref="L6:Q6"/>
    <mergeCell ref="F9:F11"/>
    <mergeCell ref="F12:F14"/>
  </mergeCells>
  <printOptions/>
  <pageMargins left="0.7000000000000001" right="0.7000000000000001" top="1.1437007874015745" bottom="1.1437007874015745" header="0.7499999999999999" footer="0.7499999999999999"/>
  <pageSetup fitToHeight="0" fitToWidth="0" orientation="landscape" paperSize="9"/>
</worksheet>
</file>

<file path=xl/worksheets/sheet14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4.125" style="0" customWidth="1"/>
    <col min="2" max="2" width="9.125" style="0" customWidth="1"/>
    <col min="3" max="3" width="8.625" style="0" customWidth="1"/>
    <col min="4" max="4" width="6.75390625" style="0" customWidth="1"/>
    <col min="5" max="5" width="12.125" style="0" customWidth="1"/>
    <col min="6" max="6" width="18.125" style="0" customWidth="1"/>
    <col min="7" max="8" width="8.75390625" style="0" customWidth="1"/>
    <col min="9" max="9" width="8.125" style="0" customWidth="1"/>
    <col min="10" max="10" width="9.375" style="0" customWidth="1"/>
    <col min="11" max="11" width="8.125" style="0" customWidth="1"/>
    <col min="12" max="12" width="8.75390625" style="0" customWidth="1"/>
    <col min="13" max="13" width="4.625" style="0" customWidth="1"/>
    <col min="14" max="14" width="6.375" style="0" customWidth="1"/>
    <col min="15" max="15" width="5.875" style="0" customWidth="1"/>
    <col min="16" max="16" width="3.625" style="0" customWidth="1"/>
    <col min="17" max="17" width="7.25390625" style="0" customWidth="1"/>
    <col min="18" max="26" width="8.125" style="0" customWidth="1"/>
    <col min="27" max="64" width="13.375" style="0" customWidth="1"/>
  </cols>
  <sheetData>
    <row r="1" spans="1:26" ht="15" customHeight="1">
      <c r="A1" s="93" t="s">
        <v>57</v>
      </c>
      <c r="B1" s="93"/>
      <c r="C1" s="93"/>
      <c r="D1" s="93"/>
      <c r="E1" s="93"/>
      <c r="F1" s="93"/>
      <c r="G1" s="93"/>
      <c r="H1" s="93"/>
      <c r="I1" s="9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9" ht="12.75" customHeight="1">
      <c r="A2" s="2" t="s">
        <v>4</v>
      </c>
      <c r="B2" s="2" t="s">
        <v>5</v>
      </c>
      <c r="C2" s="2" t="s">
        <v>6</v>
      </c>
      <c r="D2" s="3" t="s">
        <v>19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1:9" ht="12.75" customHeight="1">
      <c r="A3" s="26"/>
      <c r="B3" s="27"/>
      <c r="C3" s="27"/>
      <c r="D3" s="27"/>
      <c r="E3" s="27"/>
      <c r="F3" s="27"/>
      <c r="G3" s="27"/>
      <c r="H3" s="29">
        <f>SUM(B17:J17)</f>
        <v>0</v>
      </c>
      <c r="I3" s="29">
        <f>IF($K$8="si",SUM(L17:Q17),0)</f>
        <v>0</v>
      </c>
    </row>
    <row r="4" spans="1:10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6" ht="12.75" customHeight="1">
      <c r="A5" s="30"/>
      <c r="B5" s="30"/>
      <c r="C5" s="30"/>
      <c r="D5" s="30"/>
      <c r="E5" s="30"/>
      <c r="F5" s="30"/>
    </row>
    <row r="6" spans="1:17" ht="12.75" customHeight="1">
      <c r="A6" s="30"/>
      <c r="B6" s="30"/>
      <c r="C6" s="30"/>
      <c r="D6" s="30"/>
      <c r="E6" s="30"/>
      <c r="F6" s="30"/>
      <c r="G6" s="72" t="s">
        <v>20</v>
      </c>
      <c r="H6" s="72"/>
      <c r="I6" s="72"/>
      <c r="J6" s="72"/>
      <c r="K6" s="5" t="s">
        <v>21</v>
      </c>
      <c r="L6" s="73" t="s">
        <v>22</v>
      </c>
      <c r="M6" s="73"/>
      <c r="N6" s="73"/>
      <c r="O6" s="73"/>
      <c r="P6" s="73"/>
      <c r="Q6" s="73"/>
    </row>
    <row r="7" spans="1:17" ht="12.75" customHeight="1">
      <c r="A7" s="30"/>
      <c r="B7" s="30"/>
      <c r="C7" s="30"/>
      <c r="D7" s="30"/>
      <c r="E7" s="30"/>
      <c r="F7" s="30"/>
      <c r="G7" s="33" t="s">
        <v>23</v>
      </c>
      <c r="H7" s="33" t="s">
        <v>24</v>
      </c>
      <c r="I7" s="33" t="s">
        <v>25</v>
      </c>
      <c r="J7" s="33" t="s">
        <v>26</v>
      </c>
      <c r="K7" s="32" t="s">
        <v>27</v>
      </c>
      <c r="L7" s="34" t="s">
        <v>28</v>
      </c>
      <c r="M7" s="34" t="s">
        <v>29</v>
      </c>
      <c r="N7" s="34" t="s">
        <v>24</v>
      </c>
      <c r="O7" s="34" t="s">
        <v>30</v>
      </c>
      <c r="P7" s="34" t="s">
        <v>7</v>
      </c>
      <c r="Q7" s="34" t="s">
        <v>10</v>
      </c>
    </row>
    <row r="8" spans="1:17" ht="12.75" customHeight="1">
      <c r="A8" s="36" t="s">
        <v>31</v>
      </c>
      <c r="B8" s="38" t="s">
        <v>28</v>
      </c>
      <c r="C8" s="38" t="s">
        <v>29</v>
      </c>
      <c r="D8" s="38" t="s">
        <v>24</v>
      </c>
      <c r="E8" s="38" t="s">
        <v>30</v>
      </c>
      <c r="F8" s="36" t="s">
        <v>32</v>
      </c>
      <c r="G8" s="40">
        <v>1</v>
      </c>
      <c r="H8" s="40">
        <v>2</v>
      </c>
      <c r="I8" s="40">
        <v>3</v>
      </c>
      <c r="J8" s="40">
        <v>4</v>
      </c>
      <c r="K8" s="78"/>
      <c r="L8" s="79">
        <v>0</v>
      </c>
      <c r="M8" s="79">
        <v>0</v>
      </c>
      <c r="N8" s="79">
        <v>1</v>
      </c>
      <c r="O8" s="79">
        <v>2</v>
      </c>
      <c r="P8" s="80"/>
      <c r="Q8" s="80" t="s">
        <v>33</v>
      </c>
    </row>
    <row r="9" spans="1:17" ht="12.75" customHeight="1">
      <c r="A9" s="45" t="s">
        <v>34</v>
      </c>
      <c r="B9" s="83"/>
      <c r="C9" s="82"/>
      <c r="D9" s="83"/>
      <c r="E9" s="83"/>
      <c r="F9" s="94" t="s">
        <v>35</v>
      </c>
      <c r="G9" s="45">
        <f aca="true" t="shared" si="0" ref="G9:J14">IF(B9="X",0.33*G$8,0)</f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5"/>
      <c r="L9" s="45">
        <f aca="true" t="shared" si="1" ref="L9:O16">IF($K$8="si",IF(B9="X",1*L$8,0),0)</f>
        <v>0</v>
      </c>
      <c r="M9" s="45">
        <f t="shared" si="1"/>
        <v>0</v>
      </c>
      <c r="N9" s="45">
        <f t="shared" si="1"/>
        <v>0</v>
      </c>
      <c r="O9" s="45">
        <f t="shared" si="1"/>
        <v>0</v>
      </c>
      <c r="P9" s="45">
        <f>IF(D$3=40,6,0)</f>
        <v>0</v>
      </c>
      <c r="Q9" s="45">
        <f>IF(G3="c.3",9,0)</f>
        <v>0</v>
      </c>
    </row>
    <row r="10" spans="1:17" ht="12.75" customHeight="1">
      <c r="A10" s="45" t="s">
        <v>36</v>
      </c>
      <c r="B10" s="83"/>
      <c r="C10" s="83"/>
      <c r="D10" s="82"/>
      <c r="E10" s="83"/>
      <c r="F10" s="94"/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5"/>
      <c r="L10" s="45">
        <f t="shared" si="1"/>
        <v>0</v>
      </c>
      <c r="M10" s="45">
        <f t="shared" si="1"/>
        <v>0</v>
      </c>
      <c r="N10" s="45">
        <f t="shared" si="1"/>
        <v>0</v>
      </c>
      <c r="O10" s="45">
        <f t="shared" si="1"/>
        <v>0</v>
      </c>
      <c r="P10" s="45">
        <f>IF(D$3=37.5,4,0)</f>
        <v>0</v>
      </c>
      <c r="Q10" s="45">
        <f>IF(G3="c.1",6,0)</f>
        <v>0</v>
      </c>
    </row>
    <row r="11" spans="1:17" ht="12.75" customHeight="1">
      <c r="A11" s="45" t="s">
        <v>37</v>
      </c>
      <c r="B11" s="82"/>
      <c r="C11" s="83"/>
      <c r="D11" s="83"/>
      <c r="E11" s="83"/>
      <c r="F11" s="94"/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5"/>
      <c r="L11" s="45">
        <f t="shared" si="1"/>
        <v>0</v>
      </c>
      <c r="M11" s="45">
        <f t="shared" si="1"/>
        <v>0</v>
      </c>
      <c r="N11" s="45">
        <f t="shared" si="1"/>
        <v>0</v>
      </c>
      <c r="O11" s="45">
        <f t="shared" si="1"/>
        <v>0</v>
      </c>
      <c r="P11" s="45">
        <f>IF(B$3=31.5,1,0)</f>
        <v>0</v>
      </c>
      <c r="Q11" s="45">
        <v>0</v>
      </c>
    </row>
    <row r="12" spans="1:17" ht="12.75" customHeight="1">
      <c r="A12" s="47" t="s">
        <v>38</v>
      </c>
      <c r="B12" s="85"/>
      <c r="C12" s="84"/>
      <c r="D12" s="84"/>
      <c r="E12" s="84"/>
      <c r="F12" s="95" t="s">
        <v>39</v>
      </c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0</v>
      </c>
      <c r="K12" s="5"/>
      <c r="L12" s="45">
        <f t="shared" si="1"/>
        <v>0</v>
      </c>
      <c r="M12" s="45">
        <f t="shared" si="1"/>
        <v>0</v>
      </c>
      <c r="N12" s="45">
        <f t="shared" si="1"/>
        <v>0</v>
      </c>
      <c r="O12" s="45">
        <f t="shared" si="1"/>
        <v>0</v>
      </c>
      <c r="P12" s="45">
        <f>IF(B$3=30,0,0)</f>
        <v>0</v>
      </c>
      <c r="Q12" s="45">
        <v>0</v>
      </c>
    </row>
    <row r="13" spans="1:17" ht="12.75" customHeight="1">
      <c r="A13" s="47" t="s">
        <v>40</v>
      </c>
      <c r="B13" s="84"/>
      <c r="C13" s="85"/>
      <c r="D13" s="84"/>
      <c r="E13" s="84"/>
      <c r="F13" s="95"/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5"/>
      <c r="L13" s="45">
        <f t="shared" si="1"/>
        <v>0</v>
      </c>
      <c r="M13" s="45">
        <f t="shared" si="1"/>
        <v>0</v>
      </c>
      <c r="N13" s="45">
        <f t="shared" si="1"/>
        <v>0</v>
      </c>
      <c r="O13" s="45">
        <f t="shared" si="1"/>
        <v>0</v>
      </c>
      <c r="P13" s="45">
        <f>IF(B$3=30,0,0)</f>
        <v>0</v>
      </c>
      <c r="Q13" s="45">
        <v>0</v>
      </c>
    </row>
    <row r="14" spans="1:17" ht="12.75" customHeight="1">
      <c r="A14" s="47" t="s">
        <v>41</v>
      </c>
      <c r="B14" s="85"/>
      <c r="C14" s="84"/>
      <c r="D14" s="84"/>
      <c r="E14" s="84"/>
      <c r="F14" s="95"/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5"/>
      <c r="L14" s="45">
        <f t="shared" si="1"/>
        <v>0</v>
      </c>
      <c r="M14" s="45">
        <f t="shared" si="1"/>
        <v>0</v>
      </c>
      <c r="N14" s="45">
        <f t="shared" si="1"/>
        <v>0</v>
      </c>
      <c r="O14" s="45">
        <f t="shared" si="1"/>
        <v>0</v>
      </c>
      <c r="P14" s="45">
        <f>IF(B$3=30,0,0)</f>
        <v>0</v>
      </c>
      <c r="Q14" s="45">
        <v>0</v>
      </c>
    </row>
    <row r="15" spans="1:17" ht="54.75" customHeight="1">
      <c r="A15" s="51" t="s">
        <v>42</v>
      </c>
      <c r="B15" s="71"/>
      <c r="C15" s="71"/>
      <c r="D15" s="112"/>
      <c r="E15" s="71"/>
      <c r="F15" s="88" t="s">
        <v>43</v>
      </c>
      <c r="G15" s="54">
        <f>IF(B15="X",1*G$8,0)</f>
        <v>0</v>
      </c>
      <c r="H15" s="54">
        <f>IF(C15="X",1*H$8,0)</f>
        <v>0</v>
      </c>
      <c r="I15" s="54">
        <f>IF(D15="X",1*I$8,0)</f>
        <v>0</v>
      </c>
      <c r="J15" s="54">
        <f>IF(E15="X",1*J$8,0)</f>
        <v>0</v>
      </c>
      <c r="K15" s="5"/>
      <c r="L15" s="55">
        <f t="shared" si="1"/>
        <v>0</v>
      </c>
      <c r="M15" s="55">
        <f t="shared" si="1"/>
        <v>0</v>
      </c>
      <c r="N15" s="55">
        <f t="shared" si="1"/>
        <v>0</v>
      </c>
      <c r="O15" s="55">
        <f t="shared" si="1"/>
        <v>0</v>
      </c>
      <c r="P15" s="55">
        <f>IF(B$3=30,0,0)</f>
        <v>0</v>
      </c>
      <c r="Q15" s="55">
        <v>0</v>
      </c>
    </row>
    <row r="16" spans="1:17" ht="63.75" customHeight="1">
      <c r="A16" s="89" t="s">
        <v>44</v>
      </c>
      <c r="B16" s="90"/>
      <c r="C16" s="113"/>
      <c r="D16" s="90"/>
      <c r="E16" s="90"/>
      <c r="F16" s="92" t="s">
        <v>45</v>
      </c>
      <c r="G16" s="62">
        <f>IF(B16="X",1*G8,0)</f>
        <v>0</v>
      </c>
      <c r="H16" s="62">
        <f>IF(C16="X",1*H8,0)</f>
        <v>0</v>
      </c>
      <c r="I16" s="62">
        <f>IF(D16="X",1*I8,0)</f>
        <v>0</v>
      </c>
      <c r="J16" s="62">
        <f>IF(E16="X",1*J8,0)</f>
        <v>0</v>
      </c>
      <c r="K16" s="5"/>
      <c r="L16" s="60">
        <f t="shared" si="1"/>
        <v>0</v>
      </c>
      <c r="M16" s="60">
        <f t="shared" si="1"/>
        <v>0</v>
      </c>
      <c r="N16" s="60">
        <f t="shared" si="1"/>
        <v>0</v>
      </c>
      <c r="O16" s="60">
        <f t="shared" si="1"/>
        <v>0</v>
      </c>
      <c r="P16" s="60">
        <f>IF(B$3=30,0,0)</f>
        <v>0</v>
      </c>
      <c r="Q16" s="60">
        <v>0</v>
      </c>
    </row>
    <row r="17" spans="1:17" ht="12.75" customHeight="1">
      <c r="A17" s="64" t="s">
        <v>46</v>
      </c>
      <c r="B17" s="65"/>
      <c r="C17" s="66">
        <f>IF($D23="X",2,0)</f>
        <v>0</v>
      </c>
      <c r="D17" s="66">
        <f>IF($D22="X",4,0)</f>
        <v>0</v>
      </c>
      <c r="E17" s="66">
        <f>IF(D21="X",8,0)</f>
        <v>0</v>
      </c>
      <c r="F17" s="4"/>
      <c r="G17" s="5">
        <f>SUM(G9:G16)</f>
        <v>0</v>
      </c>
      <c r="H17" s="5">
        <f>SUM(H9:H16)</f>
        <v>0</v>
      </c>
      <c r="I17" s="5">
        <f>SUM(I9:I16)</f>
        <v>0</v>
      </c>
      <c r="J17" s="5">
        <f>SUM(J9:J16)</f>
        <v>0</v>
      </c>
      <c r="K17" s="5"/>
      <c r="L17" s="5">
        <f aca="true" t="shared" si="2" ref="L17:Q17">SUM(L9:L16)</f>
        <v>0</v>
      </c>
      <c r="M17" s="5">
        <f t="shared" si="2"/>
        <v>0</v>
      </c>
      <c r="N17" s="5">
        <f t="shared" si="2"/>
        <v>0</v>
      </c>
      <c r="O17" s="5">
        <f t="shared" si="2"/>
        <v>0</v>
      </c>
      <c r="P17" s="5">
        <f t="shared" si="2"/>
        <v>0</v>
      </c>
      <c r="Q17" s="5">
        <f t="shared" si="2"/>
        <v>0</v>
      </c>
    </row>
    <row r="18" ht="12.75" customHeight="1">
      <c r="A18" s="5"/>
    </row>
    <row r="19" ht="12.75" customHeight="1">
      <c r="A19" s="5" t="s">
        <v>47</v>
      </c>
    </row>
    <row r="20" spans="1:4" ht="12.75" customHeight="1">
      <c r="A20" s="68" t="s">
        <v>48</v>
      </c>
      <c r="B20" s="69" t="s">
        <v>49</v>
      </c>
      <c r="C20" s="70" t="s">
        <v>50</v>
      </c>
      <c r="D20" s="70" t="s">
        <v>51</v>
      </c>
    </row>
    <row r="21" spans="1:4" ht="12.75" customHeight="1">
      <c r="A21" s="55" t="s">
        <v>52</v>
      </c>
      <c r="B21" s="55" t="s">
        <v>53</v>
      </c>
      <c r="C21" s="55">
        <v>8</v>
      </c>
      <c r="D21" s="55"/>
    </row>
    <row r="22" spans="1:4" ht="12.75" customHeight="1">
      <c r="A22" s="71"/>
      <c r="B22" s="55" t="s">
        <v>54</v>
      </c>
      <c r="C22" s="55">
        <v>4</v>
      </c>
      <c r="D22" s="55"/>
    </row>
    <row r="23" spans="1:4" ht="12.75" customHeight="1">
      <c r="A23" s="71"/>
      <c r="B23" s="55" t="s">
        <v>29</v>
      </c>
      <c r="C23" s="55">
        <v>2</v>
      </c>
      <c r="D23" s="5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/>
  <mergeCells count="5">
    <mergeCell ref="A1:I1"/>
    <mergeCell ref="G6:J6"/>
    <mergeCell ref="L6:Q6"/>
    <mergeCell ref="F9:F11"/>
    <mergeCell ref="F12:F14"/>
  </mergeCells>
  <printOptions/>
  <pageMargins left="0.7000000000000001" right="0.7000000000000001" top="1.1437007874015745" bottom="1.1437007874015745" header="0.7499999999999999" footer="0.7499999999999999"/>
  <pageSetup fitToHeight="0" fitToWidth="0" orientation="landscape" paperSize="9"/>
</worksheet>
</file>

<file path=xl/worksheets/sheet15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4.125" style="0" customWidth="1"/>
    <col min="2" max="2" width="9.125" style="0" customWidth="1"/>
    <col min="3" max="3" width="8.625" style="0" customWidth="1"/>
    <col min="4" max="4" width="6.75390625" style="0" customWidth="1"/>
    <col min="5" max="5" width="12.125" style="0" customWidth="1"/>
    <col min="6" max="6" width="18.125" style="0" customWidth="1"/>
    <col min="7" max="8" width="8.75390625" style="0" customWidth="1"/>
    <col min="9" max="9" width="8.125" style="0" customWidth="1"/>
    <col min="10" max="10" width="9.375" style="0" customWidth="1"/>
    <col min="11" max="11" width="8.125" style="0" customWidth="1"/>
    <col min="12" max="12" width="8.75390625" style="0" customWidth="1"/>
    <col min="13" max="13" width="4.625" style="0" customWidth="1"/>
    <col min="14" max="14" width="6.375" style="0" customWidth="1"/>
    <col min="15" max="15" width="5.875" style="0" customWidth="1"/>
    <col min="16" max="16" width="3.625" style="0" customWidth="1"/>
    <col min="17" max="17" width="7.25390625" style="0" customWidth="1"/>
    <col min="18" max="26" width="8.125" style="0" customWidth="1"/>
    <col min="27" max="64" width="13.375" style="0" customWidth="1"/>
  </cols>
  <sheetData>
    <row r="1" spans="1:26" ht="15" customHeight="1">
      <c r="A1" s="93" t="s">
        <v>57</v>
      </c>
      <c r="B1" s="93"/>
      <c r="C1" s="93"/>
      <c r="D1" s="93"/>
      <c r="E1" s="93"/>
      <c r="F1" s="93"/>
      <c r="G1" s="93"/>
      <c r="H1" s="93"/>
      <c r="I1" s="9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9" ht="12.75" customHeight="1">
      <c r="A2" s="2" t="s">
        <v>4</v>
      </c>
      <c r="B2" s="2" t="s">
        <v>5</v>
      </c>
      <c r="C2" s="2" t="s">
        <v>6</v>
      </c>
      <c r="D2" s="3" t="s">
        <v>19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1:9" ht="12.75" customHeight="1">
      <c r="A3" s="26"/>
      <c r="B3" s="27"/>
      <c r="C3" s="27"/>
      <c r="D3" s="27"/>
      <c r="E3" s="27"/>
      <c r="F3" s="27"/>
      <c r="G3" s="27"/>
      <c r="H3" s="29">
        <f>SUM(B17:J17)</f>
        <v>0</v>
      </c>
      <c r="I3" s="29">
        <f>IF($K$8="si",SUM(L17:Q17),0)</f>
        <v>0</v>
      </c>
    </row>
    <row r="4" spans="1:10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6" ht="12.75" customHeight="1">
      <c r="A5" s="30"/>
      <c r="B5" s="30"/>
      <c r="C5" s="30"/>
      <c r="D5" s="30"/>
      <c r="E5" s="30"/>
      <c r="F5" s="30"/>
    </row>
    <row r="6" spans="1:17" ht="12.75" customHeight="1">
      <c r="A6" s="30"/>
      <c r="B6" s="30"/>
      <c r="C6" s="30"/>
      <c r="D6" s="30"/>
      <c r="E6" s="30"/>
      <c r="F6" s="30"/>
      <c r="G6" s="72" t="s">
        <v>20</v>
      </c>
      <c r="H6" s="72"/>
      <c r="I6" s="72"/>
      <c r="J6" s="72"/>
      <c r="K6" s="5" t="s">
        <v>21</v>
      </c>
      <c r="L6" s="73" t="s">
        <v>22</v>
      </c>
      <c r="M6" s="73"/>
      <c r="N6" s="73"/>
      <c r="O6" s="73"/>
      <c r="P6" s="73"/>
      <c r="Q6" s="73"/>
    </row>
    <row r="7" spans="1:17" ht="12.75" customHeight="1">
      <c r="A7" s="30"/>
      <c r="B7" s="30"/>
      <c r="C7" s="30"/>
      <c r="D7" s="30"/>
      <c r="E7" s="30"/>
      <c r="F7" s="30"/>
      <c r="G7" s="33" t="s">
        <v>23</v>
      </c>
      <c r="H7" s="33" t="s">
        <v>24</v>
      </c>
      <c r="I7" s="33" t="s">
        <v>25</v>
      </c>
      <c r="J7" s="33" t="s">
        <v>26</v>
      </c>
      <c r="K7" s="32" t="s">
        <v>27</v>
      </c>
      <c r="L7" s="34" t="s">
        <v>28</v>
      </c>
      <c r="M7" s="34" t="s">
        <v>29</v>
      </c>
      <c r="N7" s="34" t="s">
        <v>24</v>
      </c>
      <c r="O7" s="34" t="s">
        <v>30</v>
      </c>
      <c r="P7" s="34" t="s">
        <v>7</v>
      </c>
      <c r="Q7" s="34" t="s">
        <v>10</v>
      </c>
    </row>
    <row r="8" spans="1:17" ht="12.75" customHeight="1">
      <c r="A8" s="36" t="s">
        <v>31</v>
      </c>
      <c r="B8" s="38" t="s">
        <v>28</v>
      </c>
      <c r="C8" s="38" t="s">
        <v>29</v>
      </c>
      <c r="D8" s="38" t="s">
        <v>24</v>
      </c>
      <c r="E8" s="38" t="s">
        <v>30</v>
      </c>
      <c r="F8" s="36" t="s">
        <v>32</v>
      </c>
      <c r="G8" s="40">
        <v>1</v>
      </c>
      <c r="H8" s="40">
        <v>2</v>
      </c>
      <c r="I8" s="40">
        <v>3</v>
      </c>
      <c r="J8" s="40">
        <v>4</v>
      </c>
      <c r="K8" s="78"/>
      <c r="L8" s="79">
        <v>0</v>
      </c>
      <c r="M8" s="79">
        <v>0</v>
      </c>
      <c r="N8" s="79">
        <v>1</v>
      </c>
      <c r="O8" s="79">
        <v>2</v>
      </c>
      <c r="P8" s="80"/>
      <c r="Q8" s="80" t="s">
        <v>33</v>
      </c>
    </row>
    <row r="9" spans="1:17" ht="12.75" customHeight="1">
      <c r="A9" s="45" t="s">
        <v>34</v>
      </c>
      <c r="B9" s="83"/>
      <c r="C9" s="82"/>
      <c r="D9" s="83"/>
      <c r="E9" s="83"/>
      <c r="F9" s="94" t="s">
        <v>35</v>
      </c>
      <c r="G9" s="45">
        <f aca="true" t="shared" si="0" ref="G9:J14">IF(B9="X",0.33*G$8,0)</f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5"/>
      <c r="L9" s="45">
        <f aca="true" t="shared" si="1" ref="L9:O16">IF($K$8="si",IF(B9="X",1*L$8,0),0)</f>
        <v>0</v>
      </c>
      <c r="M9" s="45">
        <f t="shared" si="1"/>
        <v>0</v>
      </c>
      <c r="N9" s="45">
        <f t="shared" si="1"/>
        <v>0</v>
      </c>
      <c r="O9" s="45">
        <f t="shared" si="1"/>
        <v>0</v>
      </c>
      <c r="P9" s="45">
        <f>IF(D$3=40,6,0)</f>
        <v>0</v>
      </c>
      <c r="Q9" s="45">
        <f>IF(G3="c.3",9,0)</f>
        <v>0</v>
      </c>
    </row>
    <row r="10" spans="1:17" ht="12.75" customHeight="1">
      <c r="A10" s="45" t="s">
        <v>36</v>
      </c>
      <c r="B10" s="83"/>
      <c r="C10" s="83"/>
      <c r="D10" s="82"/>
      <c r="E10" s="83"/>
      <c r="F10" s="94"/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5"/>
      <c r="L10" s="45">
        <f t="shared" si="1"/>
        <v>0</v>
      </c>
      <c r="M10" s="45">
        <f t="shared" si="1"/>
        <v>0</v>
      </c>
      <c r="N10" s="45">
        <f t="shared" si="1"/>
        <v>0</v>
      </c>
      <c r="O10" s="45">
        <f t="shared" si="1"/>
        <v>0</v>
      </c>
      <c r="P10" s="45">
        <f>IF(D$3=37.5,4,0)</f>
        <v>0</v>
      </c>
      <c r="Q10" s="45">
        <f>IF(G3="c.1",6,0)</f>
        <v>0</v>
      </c>
    </row>
    <row r="11" spans="1:17" ht="12.75" customHeight="1">
      <c r="A11" s="45" t="s">
        <v>37</v>
      </c>
      <c r="B11" s="83"/>
      <c r="C11" s="82"/>
      <c r="D11" s="83"/>
      <c r="E11" s="83"/>
      <c r="F11" s="94"/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5"/>
      <c r="L11" s="45">
        <f t="shared" si="1"/>
        <v>0</v>
      </c>
      <c r="M11" s="45">
        <f t="shared" si="1"/>
        <v>0</v>
      </c>
      <c r="N11" s="45">
        <f t="shared" si="1"/>
        <v>0</v>
      </c>
      <c r="O11" s="45">
        <f t="shared" si="1"/>
        <v>0</v>
      </c>
      <c r="P11" s="45">
        <f>IF(D$3=31.5,1,0)</f>
        <v>0</v>
      </c>
      <c r="Q11" s="45">
        <v>0</v>
      </c>
    </row>
    <row r="12" spans="1:17" ht="12.75" customHeight="1">
      <c r="A12" s="47" t="s">
        <v>38</v>
      </c>
      <c r="B12" s="84"/>
      <c r="C12" s="84"/>
      <c r="D12" s="85"/>
      <c r="E12" s="84"/>
      <c r="F12" s="95" t="s">
        <v>39</v>
      </c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0</v>
      </c>
      <c r="K12" s="5"/>
      <c r="L12" s="45">
        <f t="shared" si="1"/>
        <v>0</v>
      </c>
      <c r="M12" s="45">
        <f t="shared" si="1"/>
        <v>0</v>
      </c>
      <c r="N12" s="45">
        <f t="shared" si="1"/>
        <v>0</v>
      </c>
      <c r="O12" s="45">
        <f t="shared" si="1"/>
        <v>0</v>
      </c>
      <c r="P12" s="45">
        <f>IF(B$3=30,0,0)</f>
        <v>0</v>
      </c>
      <c r="Q12" s="45">
        <v>0</v>
      </c>
    </row>
    <row r="13" spans="1:17" ht="12.75" customHeight="1">
      <c r="A13" s="47" t="s">
        <v>40</v>
      </c>
      <c r="B13" s="84"/>
      <c r="C13" s="85"/>
      <c r="D13" s="84"/>
      <c r="E13" s="84"/>
      <c r="F13" s="95"/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5"/>
      <c r="L13" s="45">
        <f t="shared" si="1"/>
        <v>0</v>
      </c>
      <c r="M13" s="45">
        <f t="shared" si="1"/>
        <v>0</v>
      </c>
      <c r="N13" s="45">
        <f t="shared" si="1"/>
        <v>0</v>
      </c>
      <c r="O13" s="45">
        <f t="shared" si="1"/>
        <v>0</v>
      </c>
      <c r="P13" s="45">
        <f>IF(D$3=30,0,0)</f>
        <v>0</v>
      </c>
      <c r="Q13" s="45">
        <v>0</v>
      </c>
    </row>
    <row r="14" spans="1:17" ht="12.75" customHeight="1">
      <c r="A14" s="47" t="s">
        <v>41</v>
      </c>
      <c r="B14" s="84"/>
      <c r="C14" s="84"/>
      <c r="D14" s="84"/>
      <c r="E14" s="85"/>
      <c r="F14" s="95"/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5"/>
      <c r="L14" s="45">
        <f t="shared" si="1"/>
        <v>0</v>
      </c>
      <c r="M14" s="45">
        <f t="shared" si="1"/>
        <v>0</v>
      </c>
      <c r="N14" s="45">
        <f t="shared" si="1"/>
        <v>0</v>
      </c>
      <c r="O14" s="45">
        <f t="shared" si="1"/>
        <v>0</v>
      </c>
      <c r="P14" s="45">
        <f>IF(B$3=30,0,0)</f>
        <v>0</v>
      </c>
      <c r="Q14" s="45">
        <v>0</v>
      </c>
    </row>
    <row r="15" spans="1:17" ht="54.75" customHeight="1">
      <c r="A15" s="51" t="s">
        <v>42</v>
      </c>
      <c r="B15" s="71"/>
      <c r="C15" s="71"/>
      <c r="D15" s="112"/>
      <c r="E15" s="71"/>
      <c r="F15" s="88" t="s">
        <v>43</v>
      </c>
      <c r="G15" s="54">
        <f>IF(B15="X",1*G$8,0)</f>
        <v>0</v>
      </c>
      <c r="H15" s="54">
        <f>IF(C15="X",1*H$8,0)</f>
        <v>0</v>
      </c>
      <c r="I15" s="54">
        <f>IF(D15="X",1*I$8,0)</f>
        <v>0</v>
      </c>
      <c r="J15" s="54">
        <f>IF(E15="X",1*J$8,0)</f>
        <v>0</v>
      </c>
      <c r="K15" s="5"/>
      <c r="L15" s="55">
        <f t="shared" si="1"/>
        <v>0</v>
      </c>
      <c r="M15" s="55">
        <f t="shared" si="1"/>
        <v>0</v>
      </c>
      <c r="N15" s="55">
        <f t="shared" si="1"/>
        <v>0</v>
      </c>
      <c r="O15" s="55">
        <f t="shared" si="1"/>
        <v>0</v>
      </c>
      <c r="P15" s="55">
        <f>IF(B$3=30,0,0)</f>
        <v>0</v>
      </c>
      <c r="Q15" s="55">
        <v>0</v>
      </c>
    </row>
    <row r="16" spans="1:17" ht="63.75" customHeight="1">
      <c r="A16" s="89" t="s">
        <v>44</v>
      </c>
      <c r="B16" s="90"/>
      <c r="C16" s="90"/>
      <c r="D16" s="90"/>
      <c r="E16" s="113"/>
      <c r="F16" s="92" t="s">
        <v>45</v>
      </c>
      <c r="G16" s="62">
        <f>IF(B16="X",1*G8,0)</f>
        <v>0</v>
      </c>
      <c r="H16" s="62">
        <f>IF(C16="X",1*H8,0)</f>
        <v>0</v>
      </c>
      <c r="I16" s="62">
        <f>IF(D16="X",1*I8,0)</f>
        <v>0</v>
      </c>
      <c r="J16" s="62">
        <f>IF(E16="X",1*J8,0)</f>
        <v>0</v>
      </c>
      <c r="K16" s="5"/>
      <c r="L16" s="60">
        <f t="shared" si="1"/>
        <v>0</v>
      </c>
      <c r="M16" s="60">
        <f t="shared" si="1"/>
        <v>0</v>
      </c>
      <c r="N16" s="60">
        <f t="shared" si="1"/>
        <v>0</v>
      </c>
      <c r="O16" s="60">
        <f t="shared" si="1"/>
        <v>0</v>
      </c>
      <c r="P16" s="60">
        <f>IF(B$3=30,0,0)</f>
        <v>0</v>
      </c>
      <c r="Q16" s="60">
        <v>0</v>
      </c>
    </row>
    <row r="17" spans="1:17" ht="12.75" customHeight="1">
      <c r="A17" s="114" t="s">
        <v>60</v>
      </c>
      <c r="C17" s="4">
        <f>IF($D23="X",2,0)</f>
        <v>0</v>
      </c>
      <c r="D17" s="4">
        <f>IF($D22="X",4,0)</f>
        <v>0</v>
      </c>
      <c r="E17" s="4">
        <f>IF(D21="X",8,0)</f>
        <v>0</v>
      </c>
      <c r="F17" s="4"/>
      <c r="G17" s="5">
        <f>SUM(G9:G16)</f>
        <v>0</v>
      </c>
      <c r="H17" s="5">
        <f>SUM(H9:H16)</f>
        <v>0</v>
      </c>
      <c r="I17" s="5">
        <f>SUM(I9:I16)</f>
        <v>0</v>
      </c>
      <c r="J17" s="5">
        <f>SUM(J9:J16)</f>
        <v>0</v>
      </c>
      <c r="K17" s="5"/>
      <c r="L17" s="5">
        <f aca="true" t="shared" si="2" ref="L17:Q17">SUM(L9:L16)</f>
        <v>0</v>
      </c>
      <c r="M17" s="5">
        <f t="shared" si="2"/>
        <v>0</v>
      </c>
      <c r="N17" s="5">
        <f t="shared" si="2"/>
        <v>0</v>
      </c>
      <c r="O17" s="5">
        <f t="shared" si="2"/>
        <v>0</v>
      </c>
      <c r="P17" s="5">
        <f t="shared" si="2"/>
        <v>0</v>
      </c>
      <c r="Q17" s="5">
        <f t="shared" si="2"/>
        <v>0</v>
      </c>
    </row>
    <row r="18" ht="12.75" customHeight="1">
      <c r="A18" s="5"/>
    </row>
    <row r="19" ht="12.75" customHeight="1">
      <c r="A19" s="5" t="s">
        <v>47</v>
      </c>
    </row>
    <row r="20" spans="1:4" ht="12.75" customHeight="1">
      <c r="A20" s="68" t="s">
        <v>48</v>
      </c>
      <c r="B20" s="69" t="s">
        <v>49</v>
      </c>
      <c r="C20" s="70" t="s">
        <v>50</v>
      </c>
      <c r="D20" s="70" t="s">
        <v>51</v>
      </c>
    </row>
    <row r="21" spans="1:4" ht="12.75" customHeight="1">
      <c r="A21" s="55" t="s">
        <v>52</v>
      </c>
      <c r="B21" s="55" t="s">
        <v>53</v>
      </c>
      <c r="C21" s="55">
        <v>8</v>
      </c>
      <c r="D21" s="55"/>
    </row>
    <row r="22" spans="1:4" ht="12.75" customHeight="1">
      <c r="A22" s="71"/>
      <c r="B22" s="55" t="s">
        <v>54</v>
      </c>
      <c r="C22" s="55">
        <v>4</v>
      </c>
      <c r="D22" s="55"/>
    </row>
    <row r="23" spans="1:4" ht="12.75" customHeight="1">
      <c r="A23" s="71"/>
      <c r="B23" s="55" t="s">
        <v>29</v>
      </c>
      <c r="C23" s="55">
        <v>2</v>
      </c>
      <c r="D23" s="5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/>
  <mergeCells count="5">
    <mergeCell ref="A1:I1"/>
    <mergeCell ref="G6:J6"/>
    <mergeCell ref="L6:Q6"/>
    <mergeCell ref="F9:F11"/>
    <mergeCell ref="F12:F14"/>
  </mergeCells>
  <printOptions/>
  <pageMargins left="0.7000000000000001" right="0.7000000000000001" top="1.1437007874015745" bottom="1.1437007874015745" header="0.7499999999999999" footer="0.7499999999999999"/>
  <pageSetup fitToHeight="0" fitToWidth="0" orientation="landscape" paperSize="9"/>
</worksheet>
</file>

<file path=xl/worksheets/sheet16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4.125" style="0" customWidth="1"/>
    <col min="2" max="2" width="9.125" style="0" customWidth="1"/>
    <col min="3" max="3" width="8.625" style="0" customWidth="1"/>
    <col min="4" max="4" width="6.75390625" style="0" customWidth="1"/>
    <col min="5" max="5" width="12.125" style="0" customWidth="1"/>
    <col min="6" max="6" width="18.125" style="0" customWidth="1"/>
    <col min="7" max="8" width="8.75390625" style="0" customWidth="1"/>
    <col min="9" max="9" width="8.125" style="0" customWidth="1"/>
    <col min="10" max="10" width="9.375" style="0" customWidth="1"/>
    <col min="11" max="11" width="8.125" style="0" customWidth="1"/>
    <col min="12" max="12" width="8.75390625" style="0" customWidth="1"/>
    <col min="13" max="13" width="4.625" style="0" customWidth="1"/>
    <col min="14" max="14" width="6.375" style="0" customWidth="1"/>
    <col min="15" max="15" width="5.875" style="0" customWidth="1"/>
    <col min="16" max="16" width="3.625" style="0" customWidth="1"/>
    <col min="17" max="17" width="7.25390625" style="0" customWidth="1"/>
    <col min="18" max="26" width="8.125" style="0" customWidth="1"/>
    <col min="27" max="64" width="13.375" style="0" customWidth="1"/>
  </cols>
  <sheetData>
    <row r="1" spans="1:26" ht="15" customHeight="1">
      <c r="A1" s="93" t="s">
        <v>57</v>
      </c>
      <c r="B1" s="93"/>
      <c r="C1" s="93"/>
      <c r="D1" s="93"/>
      <c r="E1" s="93"/>
      <c r="F1" s="93"/>
      <c r="G1" s="93"/>
      <c r="H1" s="93"/>
      <c r="I1" s="9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9" ht="12.75" customHeight="1">
      <c r="A2" s="2" t="s">
        <v>4</v>
      </c>
      <c r="B2" s="2" t="s">
        <v>5</v>
      </c>
      <c r="C2" s="2" t="s">
        <v>6</v>
      </c>
      <c r="D2" s="3" t="s">
        <v>19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1:9" ht="12.75" customHeight="1">
      <c r="A3" s="26"/>
      <c r="B3" s="27"/>
      <c r="C3" s="27"/>
      <c r="D3" s="27"/>
      <c r="E3" s="27"/>
      <c r="F3" s="115"/>
      <c r="G3" s="115"/>
      <c r="H3" s="29">
        <f>SUM(B17:J17)</f>
        <v>0</v>
      </c>
      <c r="I3" s="29">
        <f>IF($K$8="si",SUM(L17:Q17),0)</f>
        <v>0</v>
      </c>
    </row>
    <row r="4" spans="1:10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6" ht="12.75" customHeight="1">
      <c r="A5" s="30"/>
      <c r="B5" s="30"/>
      <c r="C5" s="30"/>
      <c r="D5" s="30"/>
      <c r="E5" s="30"/>
      <c r="F5" s="30"/>
    </row>
    <row r="6" spans="1:17" ht="12.75" customHeight="1">
      <c r="A6" s="30"/>
      <c r="B6" s="30"/>
      <c r="C6" s="30"/>
      <c r="D6" s="30"/>
      <c r="E6" s="30"/>
      <c r="F6" s="30"/>
      <c r="G6" s="72" t="s">
        <v>20</v>
      </c>
      <c r="H6" s="72"/>
      <c r="I6" s="72"/>
      <c r="J6" s="72"/>
      <c r="K6" s="5" t="s">
        <v>21</v>
      </c>
      <c r="L6" s="73" t="s">
        <v>22</v>
      </c>
      <c r="M6" s="73"/>
      <c r="N6" s="73"/>
      <c r="O6" s="73"/>
      <c r="P6" s="73"/>
      <c r="Q6" s="73"/>
    </row>
    <row r="7" spans="1:17" ht="12.75" customHeight="1">
      <c r="A7" s="30"/>
      <c r="B7" s="30"/>
      <c r="C7" s="30"/>
      <c r="D7" s="30"/>
      <c r="E7" s="30"/>
      <c r="F7" s="30"/>
      <c r="G7" s="33" t="s">
        <v>23</v>
      </c>
      <c r="H7" s="33" t="s">
        <v>24</v>
      </c>
      <c r="I7" s="33" t="s">
        <v>25</v>
      </c>
      <c r="J7" s="33" t="s">
        <v>26</v>
      </c>
      <c r="K7" s="32" t="s">
        <v>27</v>
      </c>
      <c r="L7" s="34" t="s">
        <v>28</v>
      </c>
      <c r="M7" s="34" t="s">
        <v>29</v>
      </c>
      <c r="N7" s="34" t="s">
        <v>24</v>
      </c>
      <c r="O7" s="34" t="s">
        <v>30</v>
      </c>
      <c r="P7" s="34" t="s">
        <v>7</v>
      </c>
      <c r="Q7" s="34" t="s">
        <v>10</v>
      </c>
    </row>
    <row r="8" spans="1:17" ht="12.75" customHeight="1">
      <c r="A8" s="36" t="s">
        <v>31</v>
      </c>
      <c r="B8" s="38" t="s">
        <v>28</v>
      </c>
      <c r="C8" s="38" t="s">
        <v>29</v>
      </c>
      <c r="D8" s="38" t="s">
        <v>24</v>
      </c>
      <c r="E8" s="38" t="s">
        <v>30</v>
      </c>
      <c r="F8" s="36" t="s">
        <v>32</v>
      </c>
      <c r="G8" s="40">
        <v>1</v>
      </c>
      <c r="H8" s="40">
        <v>2</v>
      </c>
      <c r="I8" s="40">
        <v>3</v>
      </c>
      <c r="J8" s="40">
        <v>4</v>
      </c>
      <c r="K8" s="78"/>
      <c r="L8" s="79">
        <v>0</v>
      </c>
      <c r="M8" s="79">
        <v>0</v>
      </c>
      <c r="N8" s="79">
        <v>1</v>
      </c>
      <c r="O8" s="79">
        <v>2</v>
      </c>
      <c r="P8" s="80"/>
      <c r="Q8" s="80" t="s">
        <v>33</v>
      </c>
    </row>
    <row r="9" spans="1:17" ht="12.75" customHeight="1">
      <c r="A9" s="45" t="s">
        <v>34</v>
      </c>
      <c r="B9" s="83"/>
      <c r="C9" s="82"/>
      <c r="D9" s="83"/>
      <c r="E9" s="83"/>
      <c r="F9" s="94" t="s">
        <v>35</v>
      </c>
      <c r="G9" s="45">
        <f aca="true" t="shared" si="0" ref="G9:J14">IF(B9="X",0.33*G$8,0)</f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5"/>
      <c r="L9" s="45">
        <f aca="true" t="shared" si="1" ref="L9:O16">IF($K$8="si",IF(B9="X",1*L$8,0),0)</f>
        <v>0</v>
      </c>
      <c r="M9" s="45">
        <f t="shared" si="1"/>
        <v>0</v>
      </c>
      <c r="N9" s="45">
        <f t="shared" si="1"/>
        <v>0</v>
      </c>
      <c r="O9" s="45">
        <f t="shared" si="1"/>
        <v>0</v>
      </c>
      <c r="P9" s="45">
        <f>IF(D$3=40,6,0)</f>
        <v>0</v>
      </c>
      <c r="Q9" s="45">
        <f>IF(G3="c.3",9,0)</f>
        <v>0</v>
      </c>
    </row>
    <row r="10" spans="1:17" ht="12.75" customHeight="1">
      <c r="A10" s="45" t="s">
        <v>36</v>
      </c>
      <c r="B10" s="83"/>
      <c r="C10" s="82"/>
      <c r="D10" s="83"/>
      <c r="E10" s="83"/>
      <c r="F10" s="94"/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5"/>
      <c r="L10" s="45">
        <f t="shared" si="1"/>
        <v>0</v>
      </c>
      <c r="M10" s="45">
        <f t="shared" si="1"/>
        <v>0</v>
      </c>
      <c r="N10" s="45">
        <f t="shared" si="1"/>
        <v>0</v>
      </c>
      <c r="O10" s="45">
        <f t="shared" si="1"/>
        <v>0</v>
      </c>
      <c r="P10" s="45">
        <f>IF(D$3=37.5,4,0)</f>
        <v>0</v>
      </c>
      <c r="Q10" s="45">
        <f>IF(G3="c.1",6,0)</f>
        <v>0</v>
      </c>
    </row>
    <row r="11" spans="1:17" ht="12.75" customHeight="1">
      <c r="A11" s="45" t="s">
        <v>37</v>
      </c>
      <c r="B11" s="83"/>
      <c r="C11" s="83"/>
      <c r="D11" s="83"/>
      <c r="E11" s="82"/>
      <c r="F11" s="94"/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5"/>
      <c r="L11" s="45">
        <f t="shared" si="1"/>
        <v>0</v>
      </c>
      <c r="M11" s="45">
        <f t="shared" si="1"/>
        <v>0</v>
      </c>
      <c r="N11" s="45">
        <f t="shared" si="1"/>
        <v>0</v>
      </c>
      <c r="O11" s="45">
        <f t="shared" si="1"/>
        <v>0</v>
      </c>
      <c r="P11" s="45">
        <f>IF(D$3=31.5,1,0)</f>
        <v>0</v>
      </c>
      <c r="Q11" s="45">
        <v>0</v>
      </c>
    </row>
    <row r="12" spans="1:17" ht="12.75" customHeight="1">
      <c r="A12" s="47" t="s">
        <v>38</v>
      </c>
      <c r="B12" s="84"/>
      <c r="C12" s="85"/>
      <c r="D12" s="84"/>
      <c r="E12" s="84"/>
      <c r="F12" s="95" t="s">
        <v>39</v>
      </c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0</v>
      </c>
      <c r="K12" s="5"/>
      <c r="L12" s="45">
        <f t="shared" si="1"/>
        <v>0</v>
      </c>
      <c r="M12" s="45">
        <f t="shared" si="1"/>
        <v>0</v>
      </c>
      <c r="N12" s="45">
        <f t="shared" si="1"/>
        <v>0</v>
      </c>
      <c r="O12" s="45">
        <f t="shared" si="1"/>
        <v>0</v>
      </c>
      <c r="P12" s="45">
        <f>IF(B$3=30,0,0)</f>
        <v>0</v>
      </c>
      <c r="Q12" s="45">
        <v>0</v>
      </c>
    </row>
    <row r="13" spans="1:17" ht="12.75" customHeight="1">
      <c r="A13" s="47" t="s">
        <v>40</v>
      </c>
      <c r="B13" s="84"/>
      <c r="C13" s="85"/>
      <c r="D13" s="84"/>
      <c r="E13" s="84"/>
      <c r="F13" s="95"/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5"/>
      <c r="L13" s="45">
        <f t="shared" si="1"/>
        <v>0</v>
      </c>
      <c r="M13" s="45">
        <f t="shared" si="1"/>
        <v>0</v>
      </c>
      <c r="N13" s="45">
        <f t="shared" si="1"/>
        <v>0</v>
      </c>
      <c r="O13" s="45">
        <f t="shared" si="1"/>
        <v>0</v>
      </c>
      <c r="P13" s="45">
        <f>IF(B$3=30,0,0)</f>
        <v>0</v>
      </c>
      <c r="Q13" s="45">
        <v>0</v>
      </c>
    </row>
    <row r="14" spans="1:17" ht="12.75" customHeight="1">
      <c r="A14" s="47" t="s">
        <v>41</v>
      </c>
      <c r="B14" s="84"/>
      <c r="C14" s="85"/>
      <c r="D14" s="84"/>
      <c r="E14" s="84"/>
      <c r="F14" s="95"/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5"/>
      <c r="L14" s="45">
        <f t="shared" si="1"/>
        <v>0</v>
      </c>
      <c r="M14" s="45">
        <f t="shared" si="1"/>
        <v>0</v>
      </c>
      <c r="N14" s="45">
        <f t="shared" si="1"/>
        <v>0</v>
      </c>
      <c r="O14" s="45">
        <f t="shared" si="1"/>
        <v>0</v>
      </c>
      <c r="P14" s="45">
        <f>IF(B$3=30,0,0)</f>
        <v>0</v>
      </c>
      <c r="Q14" s="45">
        <v>0</v>
      </c>
    </row>
    <row r="15" spans="1:17" ht="54.75" customHeight="1">
      <c r="A15" s="51" t="s">
        <v>42</v>
      </c>
      <c r="B15" s="71"/>
      <c r="C15" s="112"/>
      <c r="D15" s="71"/>
      <c r="E15" s="71"/>
      <c r="F15" s="88" t="s">
        <v>43</v>
      </c>
      <c r="G15" s="54">
        <f>IF(B15="X",1*G$8,0)</f>
        <v>0</v>
      </c>
      <c r="H15" s="54">
        <f>IF(C15="X",1*H$8,0)</f>
        <v>0</v>
      </c>
      <c r="I15" s="54">
        <f>IF(D15="X",1*I$8,0)</f>
        <v>0</v>
      </c>
      <c r="J15" s="54">
        <f>IF(E15="X",1*J$8,0)</f>
        <v>0</v>
      </c>
      <c r="K15" s="5"/>
      <c r="L15" s="55">
        <f t="shared" si="1"/>
        <v>0</v>
      </c>
      <c r="M15" s="55">
        <f t="shared" si="1"/>
        <v>0</v>
      </c>
      <c r="N15" s="55">
        <f t="shared" si="1"/>
        <v>0</v>
      </c>
      <c r="O15" s="55">
        <f t="shared" si="1"/>
        <v>0</v>
      </c>
      <c r="P15" s="55">
        <f>IF(B$3=30,0,0)</f>
        <v>0</v>
      </c>
      <c r="Q15" s="55">
        <v>0</v>
      </c>
    </row>
    <row r="16" spans="1:17" ht="63.75" customHeight="1">
      <c r="A16" s="89" t="s">
        <v>44</v>
      </c>
      <c r="B16" s="90"/>
      <c r="C16" s="113"/>
      <c r="D16" s="90"/>
      <c r="E16" s="90"/>
      <c r="F16" s="92" t="s">
        <v>45</v>
      </c>
      <c r="G16" s="62">
        <f>IF(B16="X",1*G8,0)</f>
        <v>0</v>
      </c>
      <c r="H16" s="62">
        <f>IF(C16="X",1*H8,0)</f>
        <v>0</v>
      </c>
      <c r="I16" s="62">
        <f>IF(D16="X",1*I8,0)</f>
        <v>0</v>
      </c>
      <c r="J16" s="62">
        <f>IF(E16="X",1*J8,0)</f>
        <v>0</v>
      </c>
      <c r="K16" s="5"/>
      <c r="L16" s="60">
        <f t="shared" si="1"/>
        <v>0</v>
      </c>
      <c r="M16" s="60">
        <f t="shared" si="1"/>
        <v>0</v>
      </c>
      <c r="N16" s="60">
        <f t="shared" si="1"/>
        <v>0</v>
      </c>
      <c r="O16" s="60">
        <f t="shared" si="1"/>
        <v>0</v>
      </c>
      <c r="P16" s="60">
        <f>IF(B$3=30,0,0)</f>
        <v>0</v>
      </c>
      <c r="Q16" s="60">
        <v>0</v>
      </c>
    </row>
    <row r="17" spans="1:17" ht="12.75" customHeight="1">
      <c r="A17" s="64" t="s">
        <v>46</v>
      </c>
      <c r="B17" s="65"/>
      <c r="C17" s="66">
        <f>IF($D23="X",2,0)</f>
        <v>0</v>
      </c>
      <c r="D17" s="66">
        <f>IF(D22="X",4,0)</f>
        <v>0</v>
      </c>
      <c r="E17" s="66">
        <f>IF(D21="X",8,0)</f>
        <v>0</v>
      </c>
      <c r="F17" s="4"/>
      <c r="G17" s="5">
        <f>SUM(G9:G16)</f>
        <v>0</v>
      </c>
      <c r="H17" s="5">
        <f>SUM(H9:H16)</f>
        <v>0</v>
      </c>
      <c r="I17" s="5">
        <f>SUM(I9:I16)</f>
        <v>0</v>
      </c>
      <c r="J17" s="5">
        <f>SUM(J9:J16)</f>
        <v>0</v>
      </c>
      <c r="K17" s="5"/>
      <c r="L17" s="5">
        <f aca="true" t="shared" si="2" ref="L17:Q17">SUM(L9:L16)</f>
        <v>0</v>
      </c>
      <c r="M17" s="5">
        <f t="shared" si="2"/>
        <v>0</v>
      </c>
      <c r="N17" s="5">
        <f t="shared" si="2"/>
        <v>0</v>
      </c>
      <c r="O17" s="5">
        <f t="shared" si="2"/>
        <v>0</v>
      </c>
      <c r="P17" s="5">
        <f t="shared" si="2"/>
        <v>0</v>
      </c>
      <c r="Q17" s="5">
        <f t="shared" si="2"/>
        <v>0</v>
      </c>
    </row>
    <row r="18" ht="12.75" customHeight="1">
      <c r="A18" s="5"/>
    </row>
    <row r="19" ht="12.75" customHeight="1">
      <c r="A19" s="5" t="s">
        <v>47</v>
      </c>
    </row>
    <row r="20" spans="1:4" ht="12.75" customHeight="1">
      <c r="A20" s="68" t="s">
        <v>48</v>
      </c>
      <c r="B20" s="69" t="s">
        <v>49</v>
      </c>
      <c r="C20" s="70" t="s">
        <v>50</v>
      </c>
      <c r="D20" s="70" t="s">
        <v>51</v>
      </c>
    </row>
    <row r="21" spans="1:4" ht="12.75" customHeight="1">
      <c r="A21" s="55" t="s">
        <v>52</v>
      </c>
      <c r="B21" s="55" t="s">
        <v>53</v>
      </c>
      <c r="C21" s="55">
        <v>8</v>
      </c>
      <c r="D21" s="55"/>
    </row>
    <row r="22" spans="1:4" ht="12.75" customHeight="1">
      <c r="A22" s="71"/>
      <c r="B22" s="55" t="s">
        <v>54</v>
      </c>
      <c r="C22" s="55">
        <v>4</v>
      </c>
      <c r="D22" s="55"/>
    </row>
    <row r="23" spans="1:4" ht="12.75" customHeight="1">
      <c r="A23" s="71"/>
      <c r="B23" s="55" t="s">
        <v>29</v>
      </c>
      <c r="C23" s="55">
        <v>2</v>
      </c>
      <c r="D23" s="5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/>
  <mergeCells count="5">
    <mergeCell ref="A1:I1"/>
    <mergeCell ref="G6:J6"/>
    <mergeCell ref="L6:Q6"/>
    <mergeCell ref="F9:F11"/>
    <mergeCell ref="F12:F14"/>
  </mergeCells>
  <printOptions/>
  <pageMargins left="0.7000000000000001" right="0.7000000000000001" top="1.1437007874015745" bottom="1.1437007874015745" header="0.7499999999999999" footer="0.7499999999999999"/>
  <pageSetup fitToHeight="0" fitToWidth="0" orientation="landscape" paperSize="9"/>
</worksheet>
</file>

<file path=xl/worksheets/sheet17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4.125" style="0" customWidth="1"/>
    <col min="2" max="2" width="9.125" style="0" customWidth="1"/>
    <col min="3" max="3" width="8.625" style="0" customWidth="1"/>
    <col min="4" max="4" width="6.75390625" style="0" customWidth="1"/>
    <col min="5" max="5" width="12.125" style="0" customWidth="1"/>
    <col min="6" max="6" width="18.125" style="0" customWidth="1"/>
    <col min="7" max="8" width="8.75390625" style="0" customWidth="1"/>
    <col min="9" max="9" width="8.125" style="0" customWidth="1"/>
    <col min="10" max="10" width="9.375" style="0" customWidth="1"/>
    <col min="11" max="11" width="8.125" style="0" customWidth="1"/>
    <col min="12" max="12" width="8.75390625" style="0" customWidth="1"/>
    <col min="13" max="13" width="4.625" style="0" customWidth="1"/>
    <col min="14" max="14" width="6.375" style="0" customWidth="1"/>
    <col min="15" max="15" width="5.875" style="0" customWidth="1"/>
    <col min="16" max="16" width="3.625" style="0" customWidth="1"/>
    <col min="17" max="17" width="7.25390625" style="0" customWidth="1"/>
    <col min="18" max="26" width="8.125" style="0" customWidth="1"/>
    <col min="27" max="64" width="13.375" style="0" customWidth="1"/>
  </cols>
  <sheetData>
    <row r="1" spans="1:26" ht="15" customHeight="1">
      <c r="A1" s="93" t="s">
        <v>57</v>
      </c>
      <c r="B1" s="93"/>
      <c r="C1" s="93"/>
      <c r="D1" s="93"/>
      <c r="E1" s="93"/>
      <c r="F1" s="93"/>
      <c r="G1" s="93"/>
      <c r="H1" s="93"/>
      <c r="I1" s="9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9" ht="12.75" customHeight="1">
      <c r="A2" s="2" t="s">
        <v>4</v>
      </c>
      <c r="B2" s="2" t="s">
        <v>5</v>
      </c>
      <c r="C2" s="2" t="s">
        <v>6</v>
      </c>
      <c r="D2" s="3" t="s">
        <v>19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1:9" ht="12.75" customHeight="1">
      <c r="A3" s="26"/>
      <c r="B3" s="27"/>
      <c r="C3" s="27"/>
      <c r="D3" s="27"/>
      <c r="E3" s="27"/>
      <c r="F3" s="27"/>
      <c r="G3" s="27"/>
      <c r="H3" s="29">
        <f>SUM(B17:J17)</f>
        <v>0</v>
      </c>
      <c r="I3" s="29">
        <f>IF($K$8="si",SUM(L17:Q17),0)</f>
        <v>0</v>
      </c>
    </row>
    <row r="4" spans="1:10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6" ht="12.75" customHeight="1">
      <c r="A5" s="30"/>
      <c r="B5" s="30"/>
      <c r="C5" s="30"/>
      <c r="D5" s="30"/>
      <c r="E5" s="30"/>
      <c r="F5" s="30"/>
    </row>
    <row r="6" spans="1:17" ht="12.75" customHeight="1">
      <c r="A6" s="30"/>
      <c r="B6" s="30"/>
      <c r="C6" s="30"/>
      <c r="D6" s="30"/>
      <c r="E6" s="30"/>
      <c r="F6" s="30"/>
      <c r="G6" s="72" t="s">
        <v>20</v>
      </c>
      <c r="H6" s="72"/>
      <c r="I6" s="72"/>
      <c r="J6" s="72"/>
      <c r="K6" s="5" t="s">
        <v>21</v>
      </c>
      <c r="L6" s="73" t="s">
        <v>22</v>
      </c>
      <c r="M6" s="73"/>
      <c r="N6" s="73"/>
      <c r="O6" s="73"/>
      <c r="P6" s="73"/>
      <c r="Q6" s="73"/>
    </row>
    <row r="7" spans="1:17" ht="12.75" customHeight="1">
      <c r="A7" s="30"/>
      <c r="B7" s="30"/>
      <c r="C7" s="30"/>
      <c r="D7" s="30"/>
      <c r="E7" s="30"/>
      <c r="F7" s="30"/>
      <c r="G7" s="33" t="s">
        <v>23</v>
      </c>
      <c r="H7" s="33" t="s">
        <v>24</v>
      </c>
      <c r="I7" s="33" t="s">
        <v>25</v>
      </c>
      <c r="J7" s="33" t="s">
        <v>26</v>
      </c>
      <c r="K7" s="32" t="s">
        <v>27</v>
      </c>
      <c r="L7" s="34" t="s">
        <v>28</v>
      </c>
      <c r="M7" s="34" t="s">
        <v>29</v>
      </c>
      <c r="N7" s="34" t="s">
        <v>24</v>
      </c>
      <c r="O7" s="34" t="s">
        <v>30</v>
      </c>
      <c r="P7" s="34" t="s">
        <v>7</v>
      </c>
      <c r="Q7" s="34" t="s">
        <v>10</v>
      </c>
    </row>
    <row r="8" spans="1:17" ht="12.75" customHeight="1">
      <c r="A8" s="36" t="s">
        <v>31</v>
      </c>
      <c r="B8" s="38" t="s">
        <v>28</v>
      </c>
      <c r="C8" s="38" t="s">
        <v>29</v>
      </c>
      <c r="D8" s="38" t="s">
        <v>24</v>
      </c>
      <c r="E8" s="38" t="s">
        <v>30</v>
      </c>
      <c r="F8" s="36" t="s">
        <v>32</v>
      </c>
      <c r="G8" s="40">
        <v>1</v>
      </c>
      <c r="H8" s="40">
        <v>2</v>
      </c>
      <c r="I8" s="40">
        <v>3</v>
      </c>
      <c r="J8" s="40">
        <v>4</v>
      </c>
      <c r="K8" s="78"/>
      <c r="L8" s="79">
        <v>0</v>
      </c>
      <c r="M8" s="79">
        <v>0</v>
      </c>
      <c r="N8" s="79">
        <v>1</v>
      </c>
      <c r="O8" s="79">
        <v>2</v>
      </c>
      <c r="P8" s="80"/>
      <c r="Q8" s="80" t="s">
        <v>33</v>
      </c>
    </row>
    <row r="9" spans="1:17" ht="12.75" customHeight="1">
      <c r="A9" s="45" t="s">
        <v>34</v>
      </c>
      <c r="B9" s="83"/>
      <c r="C9" s="82"/>
      <c r="D9" s="83"/>
      <c r="E9" s="83"/>
      <c r="F9" s="94" t="s">
        <v>35</v>
      </c>
      <c r="G9" s="45">
        <f aca="true" t="shared" si="0" ref="G9:J14">IF(B9="X",0.33*G$8,0)</f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5"/>
      <c r="L9" s="45">
        <f aca="true" t="shared" si="1" ref="L9:O16">IF($K$8="si",IF(B9="X",1*L$8,0),0)</f>
        <v>0</v>
      </c>
      <c r="M9" s="45">
        <f t="shared" si="1"/>
        <v>0</v>
      </c>
      <c r="N9" s="45">
        <f t="shared" si="1"/>
        <v>0</v>
      </c>
      <c r="O9" s="45">
        <f t="shared" si="1"/>
        <v>0</v>
      </c>
      <c r="P9" s="45">
        <f>IF(D$3=40,6,0)</f>
        <v>0</v>
      </c>
      <c r="Q9" s="45">
        <f>IF(G3="c.3",9,0)</f>
        <v>0</v>
      </c>
    </row>
    <row r="10" spans="1:17" ht="12.75" customHeight="1">
      <c r="A10" s="45" t="s">
        <v>36</v>
      </c>
      <c r="B10" s="83"/>
      <c r="C10" s="83"/>
      <c r="D10" s="82"/>
      <c r="E10" s="83"/>
      <c r="F10" s="94"/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5"/>
      <c r="L10" s="45">
        <f t="shared" si="1"/>
        <v>0</v>
      </c>
      <c r="M10" s="45">
        <f t="shared" si="1"/>
        <v>0</v>
      </c>
      <c r="N10" s="45">
        <f t="shared" si="1"/>
        <v>0</v>
      </c>
      <c r="O10" s="45">
        <f t="shared" si="1"/>
        <v>0</v>
      </c>
      <c r="P10" s="45">
        <f>IF(D$3=37.5,4,0)</f>
        <v>0</v>
      </c>
      <c r="Q10" s="45">
        <f>IF(G3="c.1",6,0)</f>
        <v>0</v>
      </c>
    </row>
    <row r="11" spans="1:17" ht="12.75" customHeight="1">
      <c r="A11" s="45" t="s">
        <v>37</v>
      </c>
      <c r="B11" s="82"/>
      <c r="C11" s="83"/>
      <c r="D11" s="83"/>
      <c r="E11" s="83"/>
      <c r="F11" s="94"/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5"/>
      <c r="L11" s="45">
        <f t="shared" si="1"/>
        <v>0</v>
      </c>
      <c r="M11" s="45">
        <f t="shared" si="1"/>
        <v>0</v>
      </c>
      <c r="N11" s="45">
        <f t="shared" si="1"/>
        <v>0</v>
      </c>
      <c r="O11" s="45">
        <f t="shared" si="1"/>
        <v>0</v>
      </c>
      <c r="P11" s="45">
        <f>IF(B$3=31.5,1,0)</f>
        <v>0</v>
      </c>
      <c r="Q11" s="45">
        <v>0</v>
      </c>
    </row>
    <row r="12" spans="1:17" ht="12.75" customHeight="1">
      <c r="A12" s="47" t="s">
        <v>38</v>
      </c>
      <c r="B12" s="84"/>
      <c r="C12" s="85"/>
      <c r="D12" s="84"/>
      <c r="E12" s="84"/>
      <c r="F12" s="95" t="s">
        <v>39</v>
      </c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0</v>
      </c>
      <c r="K12" s="5"/>
      <c r="L12" s="45">
        <f t="shared" si="1"/>
        <v>0</v>
      </c>
      <c r="M12" s="45">
        <f t="shared" si="1"/>
        <v>0</v>
      </c>
      <c r="N12" s="45">
        <f t="shared" si="1"/>
        <v>0</v>
      </c>
      <c r="O12" s="45">
        <f t="shared" si="1"/>
        <v>0</v>
      </c>
      <c r="P12" s="45">
        <f>IF(B$3=30,0,0)</f>
        <v>0</v>
      </c>
      <c r="Q12" s="45">
        <v>0</v>
      </c>
    </row>
    <row r="13" spans="1:17" ht="12.75" customHeight="1">
      <c r="A13" s="47" t="s">
        <v>40</v>
      </c>
      <c r="B13" s="84"/>
      <c r="C13" s="85"/>
      <c r="D13" s="84"/>
      <c r="E13" s="84"/>
      <c r="F13" s="95"/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5"/>
      <c r="L13" s="45">
        <f t="shared" si="1"/>
        <v>0</v>
      </c>
      <c r="M13" s="45">
        <f t="shared" si="1"/>
        <v>0</v>
      </c>
      <c r="N13" s="45">
        <f t="shared" si="1"/>
        <v>0</v>
      </c>
      <c r="O13" s="45">
        <f t="shared" si="1"/>
        <v>0</v>
      </c>
      <c r="P13" s="45">
        <f>IF(B$3=30,0,0)</f>
        <v>0</v>
      </c>
      <c r="Q13" s="45">
        <v>0</v>
      </c>
    </row>
    <row r="14" spans="1:17" ht="12.75" customHeight="1">
      <c r="A14" s="47" t="s">
        <v>41</v>
      </c>
      <c r="B14" s="84"/>
      <c r="C14" s="84"/>
      <c r="D14" s="85"/>
      <c r="E14" s="84"/>
      <c r="F14" s="95"/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5"/>
      <c r="L14" s="45">
        <f t="shared" si="1"/>
        <v>0</v>
      </c>
      <c r="M14" s="45">
        <f t="shared" si="1"/>
        <v>0</v>
      </c>
      <c r="N14" s="45">
        <f t="shared" si="1"/>
        <v>0</v>
      </c>
      <c r="O14" s="45">
        <f t="shared" si="1"/>
        <v>0</v>
      </c>
      <c r="P14" s="45">
        <f>IF(B$3=30,0,0)</f>
        <v>0</v>
      </c>
      <c r="Q14" s="45">
        <v>0</v>
      </c>
    </row>
    <row r="15" spans="1:17" ht="54.75" customHeight="1">
      <c r="A15" s="51" t="s">
        <v>42</v>
      </c>
      <c r="B15" s="71"/>
      <c r="C15" s="71"/>
      <c r="D15" s="112"/>
      <c r="E15" s="71"/>
      <c r="F15" s="88" t="s">
        <v>43</v>
      </c>
      <c r="G15" s="54">
        <f>IF(B15="X",1*G$8,0)</f>
        <v>0</v>
      </c>
      <c r="H15" s="54">
        <f>IF(C15="X",1*H$8,0)</f>
        <v>0</v>
      </c>
      <c r="I15" s="54">
        <f>IF(D15="X",1*I$8,0)</f>
        <v>0</v>
      </c>
      <c r="J15" s="54">
        <f>IF(E15="X",1*J$8,0)</f>
        <v>0</v>
      </c>
      <c r="K15" s="5"/>
      <c r="L15" s="55">
        <f t="shared" si="1"/>
        <v>0</v>
      </c>
      <c r="M15" s="55">
        <f t="shared" si="1"/>
        <v>0</v>
      </c>
      <c r="N15" s="55">
        <f t="shared" si="1"/>
        <v>0</v>
      </c>
      <c r="O15" s="55">
        <f t="shared" si="1"/>
        <v>0</v>
      </c>
      <c r="P15" s="55">
        <f>IF(B$3=30,0,0)</f>
        <v>0</v>
      </c>
      <c r="Q15" s="55">
        <v>0</v>
      </c>
    </row>
    <row r="16" spans="1:17" ht="63.75" customHeight="1">
      <c r="A16" s="89" t="s">
        <v>44</v>
      </c>
      <c r="B16" s="90"/>
      <c r="C16" s="90"/>
      <c r="D16" s="113"/>
      <c r="E16" s="90"/>
      <c r="F16" s="92" t="s">
        <v>45</v>
      </c>
      <c r="G16" s="62">
        <f>IF(B16="X",1*G8,0)</f>
        <v>0</v>
      </c>
      <c r="H16" s="62">
        <f>IF(C16="X",1*H8,0)</f>
        <v>0</v>
      </c>
      <c r="I16" s="62">
        <f>IF(D16="X",1*I8,0)</f>
        <v>0</v>
      </c>
      <c r="J16" s="62">
        <f>IF(E16="X",1*J8,0)</f>
        <v>0</v>
      </c>
      <c r="K16" s="5"/>
      <c r="L16" s="60">
        <f t="shared" si="1"/>
        <v>0</v>
      </c>
      <c r="M16" s="60">
        <f t="shared" si="1"/>
        <v>0</v>
      </c>
      <c r="N16" s="60">
        <f t="shared" si="1"/>
        <v>0</v>
      </c>
      <c r="O16" s="60">
        <f t="shared" si="1"/>
        <v>0</v>
      </c>
      <c r="P16" s="60">
        <f>IF(B$3=30,0,0)</f>
        <v>0</v>
      </c>
      <c r="Q16" s="60">
        <v>0</v>
      </c>
    </row>
    <row r="17" spans="1:17" ht="12.75" customHeight="1">
      <c r="A17" s="64" t="s">
        <v>46</v>
      </c>
      <c r="B17" s="65"/>
      <c r="C17" s="66">
        <f>IF($D23="X",2,0)</f>
        <v>0</v>
      </c>
      <c r="D17" s="66">
        <f>IF($D22="X",4,0)</f>
        <v>0</v>
      </c>
      <c r="E17" s="66">
        <f>IF(D21="X",8,0)</f>
        <v>0</v>
      </c>
      <c r="F17" s="4"/>
      <c r="G17" s="5">
        <f>SUM(G9:G16)</f>
        <v>0</v>
      </c>
      <c r="H17" s="5">
        <f>SUM(H9:H16)</f>
        <v>0</v>
      </c>
      <c r="I17" s="5">
        <f>SUM(I9:I16)</f>
        <v>0</v>
      </c>
      <c r="J17" s="5">
        <f>SUM(J9:J16)</f>
        <v>0</v>
      </c>
      <c r="K17" s="5"/>
      <c r="L17" s="5">
        <f aca="true" t="shared" si="2" ref="L17:Q17">SUM(L9:L16)</f>
        <v>0</v>
      </c>
      <c r="M17" s="5">
        <f t="shared" si="2"/>
        <v>0</v>
      </c>
      <c r="N17" s="5">
        <f t="shared" si="2"/>
        <v>0</v>
      </c>
      <c r="O17" s="5">
        <f t="shared" si="2"/>
        <v>0</v>
      </c>
      <c r="P17" s="5">
        <f t="shared" si="2"/>
        <v>0</v>
      </c>
      <c r="Q17" s="5">
        <f t="shared" si="2"/>
        <v>0</v>
      </c>
    </row>
    <row r="18" ht="12.75" customHeight="1">
      <c r="A18" s="5"/>
    </row>
    <row r="19" ht="12.75" customHeight="1">
      <c r="A19" s="5" t="s">
        <v>47</v>
      </c>
    </row>
    <row r="20" spans="1:4" ht="12.75" customHeight="1">
      <c r="A20" s="68" t="s">
        <v>48</v>
      </c>
      <c r="B20" s="69" t="s">
        <v>49</v>
      </c>
      <c r="C20" s="70" t="s">
        <v>50</v>
      </c>
      <c r="D20" s="70" t="s">
        <v>51</v>
      </c>
    </row>
    <row r="21" spans="1:4" ht="12.75" customHeight="1">
      <c r="A21" s="55" t="s">
        <v>52</v>
      </c>
      <c r="B21" s="55" t="s">
        <v>53</v>
      </c>
      <c r="C21" s="55">
        <v>8</v>
      </c>
      <c r="D21" s="55"/>
    </row>
    <row r="22" spans="1:4" ht="12.75" customHeight="1">
      <c r="A22" s="71"/>
      <c r="B22" s="55" t="s">
        <v>54</v>
      </c>
      <c r="C22" s="55">
        <v>4</v>
      </c>
      <c r="D22" s="55"/>
    </row>
    <row r="23" spans="1:4" ht="12.75" customHeight="1">
      <c r="A23" s="71"/>
      <c r="B23" s="55" t="s">
        <v>29</v>
      </c>
      <c r="C23" s="55">
        <v>2</v>
      </c>
      <c r="D23" s="5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/>
  <mergeCells count="5">
    <mergeCell ref="A1:I1"/>
    <mergeCell ref="G6:J6"/>
    <mergeCell ref="L6:Q6"/>
    <mergeCell ref="F9:F11"/>
    <mergeCell ref="F12:F14"/>
  </mergeCells>
  <printOptions/>
  <pageMargins left="0.7000000000000001" right="0.7000000000000001" top="1.1437007874015745" bottom="1.1437007874015745" header="0.7499999999999999" footer="0.7499999999999999"/>
  <pageSetup fitToHeight="0" fitToWidth="0" orientation="landscape" paperSize="9"/>
</worksheet>
</file>

<file path=xl/worksheets/sheet18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4.125" style="0" customWidth="1"/>
    <col min="2" max="2" width="9.125" style="0" customWidth="1"/>
    <col min="3" max="3" width="8.625" style="0" customWidth="1"/>
    <col min="4" max="4" width="6.75390625" style="0" customWidth="1"/>
    <col min="5" max="5" width="12.125" style="0" customWidth="1"/>
    <col min="6" max="6" width="18.125" style="0" customWidth="1"/>
    <col min="7" max="8" width="8.75390625" style="0" customWidth="1"/>
    <col min="9" max="9" width="8.125" style="0" customWidth="1"/>
    <col min="10" max="10" width="9.375" style="0" customWidth="1"/>
    <col min="11" max="11" width="8.125" style="0" customWidth="1"/>
    <col min="12" max="12" width="8.75390625" style="0" customWidth="1"/>
    <col min="13" max="13" width="4.625" style="0" customWidth="1"/>
    <col min="14" max="14" width="6.375" style="0" customWidth="1"/>
    <col min="15" max="15" width="5.875" style="0" customWidth="1"/>
    <col min="16" max="16" width="3.625" style="0" customWidth="1"/>
    <col min="17" max="17" width="7.25390625" style="0" customWidth="1"/>
    <col min="18" max="26" width="8.125" style="0" customWidth="1"/>
    <col min="27" max="64" width="13.375" style="0" customWidth="1"/>
  </cols>
  <sheetData>
    <row r="1" spans="1:26" ht="15" customHeight="1">
      <c r="A1" s="93" t="s">
        <v>57</v>
      </c>
      <c r="B1" s="93"/>
      <c r="C1" s="93"/>
      <c r="D1" s="93"/>
      <c r="E1" s="93"/>
      <c r="F1" s="93"/>
      <c r="G1" s="93"/>
      <c r="H1" s="93"/>
      <c r="I1" s="9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9" ht="12.75" customHeight="1">
      <c r="A2" s="2" t="s">
        <v>4</v>
      </c>
      <c r="B2" s="2" t="s">
        <v>5</v>
      </c>
      <c r="C2" s="2" t="s">
        <v>6</v>
      </c>
      <c r="D2" s="3" t="s">
        <v>19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1:9" ht="12.75" customHeight="1">
      <c r="A3" s="26"/>
      <c r="B3" s="27"/>
      <c r="C3" s="27"/>
      <c r="D3" s="27"/>
      <c r="E3" s="27"/>
      <c r="F3" s="27"/>
      <c r="G3" s="27"/>
      <c r="H3" s="29">
        <f>SUM(G17:J17)</f>
        <v>0</v>
      </c>
      <c r="I3" s="29">
        <f>SUM(L17:Q17)</f>
        <v>0</v>
      </c>
    </row>
    <row r="4" spans="1:10" ht="12.75" customHeight="1">
      <c r="A4" s="110"/>
      <c r="B4" s="30"/>
      <c r="C4" s="30"/>
      <c r="D4" s="30"/>
      <c r="E4" s="30"/>
      <c r="F4" s="30"/>
      <c r="G4" s="30"/>
      <c r="H4" s="30"/>
      <c r="I4" s="30"/>
      <c r="J4" s="30"/>
    </row>
    <row r="5" spans="1:6" ht="12.75" customHeight="1">
      <c r="A5" s="30"/>
      <c r="B5" s="30"/>
      <c r="C5" s="30"/>
      <c r="D5" s="30"/>
      <c r="E5" s="30"/>
      <c r="F5" s="30"/>
    </row>
    <row r="6" spans="1:17" ht="12.75" customHeight="1">
      <c r="A6" s="30"/>
      <c r="B6" s="30"/>
      <c r="C6" s="30"/>
      <c r="D6" s="30"/>
      <c r="E6" s="30"/>
      <c r="F6" s="30"/>
      <c r="G6" s="72" t="s">
        <v>20</v>
      </c>
      <c r="H6" s="72"/>
      <c r="I6" s="72"/>
      <c r="J6" s="72"/>
      <c r="K6" s="5" t="s">
        <v>21</v>
      </c>
      <c r="L6" s="73" t="s">
        <v>22</v>
      </c>
      <c r="M6" s="73"/>
      <c r="N6" s="73"/>
      <c r="O6" s="73"/>
      <c r="P6" s="73"/>
      <c r="Q6" s="73"/>
    </row>
    <row r="7" spans="1:17" ht="12.75" customHeight="1">
      <c r="A7" s="30"/>
      <c r="B7" s="30"/>
      <c r="C7" s="30"/>
      <c r="D7" s="30"/>
      <c r="E7" s="30"/>
      <c r="F7" s="30"/>
      <c r="G7" s="33" t="s">
        <v>23</v>
      </c>
      <c r="H7" s="33" t="s">
        <v>24</v>
      </c>
      <c r="I7" s="33" t="s">
        <v>25</v>
      </c>
      <c r="J7" s="33" t="s">
        <v>26</v>
      </c>
      <c r="K7" s="32" t="s">
        <v>27</v>
      </c>
      <c r="L7" s="34" t="s">
        <v>28</v>
      </c>
      <c r="M7" s="34" t="s">
        <v>29</v>
      </c>
      <c r="N7" s="34" t="s">
        <v>24</v>
      </c>
      <c r="O7" s="34" t="s">
        <v>30</v>
      </c>
      <c r="P7" s="34" t="s">
        <v>7</v>
      </c>
      <c r="Q7" s="34" t="s">
        <v>10</v>
      </c>
    </row>
    <row r="8" spans="1:17" ht="12.75" customHeight="1">
      <c r="A8" s="36" t="s">
        <v>31</v>
      </c>
      <c r="B8" s="38" t="s">
        <v>28</v>
      </c>
      <c r="C8" s="38" t="s">
        <v>29</v>
      </c>
      <c r="D8" s="38" t="s">
        <v>24</v>
      </c>
      <c r="E8" s="38" t="s">
        <v>30</v>
      </c>
      <c r="F8" s="36" t="s">
        <v>32</v>
      </c>
      <c r="G8" s="40">
        <v>1</v>
      </c>
      <c r="H8" s="40">
        <v>2</v>
      </c>
      <c r="I8" s="40">
        <v>3</v>
      </c>
      <c r="J8" s="40">
        <v>4</v>
      </c>
      <c r="K8" s="78"/>
      <c r="L8" s="79">
        <v>0</v>
      </c>
      <c r="M8" s="79">
        <v>0</v>
      </c>
      <c r="N8" s="79">
        <v>1</v>
      </c>
      <c r="O8" s="79">
        <v>2</v>
      </c>
      <c r="P8" s="80"/>
      <c r="Q8" s="80" t="s">
        <v>33</v>
      </c>
    </row>
    <row r="9" spans="1:17" ht="12.75" customHeight="1">
      <c r="A9" s="45" t="s">
        <v>34</v>
      </c>
      <c r="B9" s="83"/>
      <c r="C9" s="83"/>
      <c r="D9" s="83"/>
      <c r="E9" s="82"/>
      <c r="F9" s="94" t="s">
        <v>35</v>
      </c>
      <c r="G9" s="45">
        <f aca="true" t="shared" si="0" ref="G9:J14">IF(B9="X",0.33*G$8,0)</f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5"/>
      <c r="L9" s="45">
        <f aca="true" t="shared" si="1" ref="L9:O16">IF($K$8="si",IF(B9="X",1*L$8,0),0)</f>
        <v>0</v>
      </c>
      <c r="M9" s="45">
        <f t="shared" si="1"/>
        <v>0</v>
      </c>
      <c r="N9" s="45">
        <f t="shared" si="1"/>
        <v>0</v>
      </c>
      <c r="O9" s="45">
        <f t="shared" si="1"/>
        <v>0</v>
      </c>
      <c r="P9" s="45">
        <f>IF(D$3=40,6,0)</f>
        <v>0</v>
      </c>
      <c r="Q9" s="45">
        <f>IF(G3="c.3",9,0)</f>
        <v>0</v>
      </c>
    </row>
    <row r="10" spans="1:17" ht="12.75" customHeight="1">
      <c r="A10" s="45" t="s">
        <v>36</v>
      </c>
      <c r="B10" s="83"/>
      <c r="C10" s="83"/>
      <c r="D10" s="83"/>
      <c r="E10" s="82"/>
      <c r="F10" s="94"/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5"/>
      <c r="L10" s="45">
        <f t="shared" si="1"/>
        <v>0</v>
      </c>
      <c r="M10" s="45">
        <f t="shared" si="1"/>
        <v>0</v>
      </c>
      <c r="N10" s="45">
        <f t="shared" si="1"/>
        <v>0</v>
      </c>
      <c r="O10" s="45">
        <f t="shared" si="1"/>
        <v>0</v>
      </c>
      <c r="P10" s="45">
        <f>IF(D$3=37.5,4,0)</f>
        <v>0</v>
      </c>
      <c r="Q10" s="45">
        <f>IF(G3="c.1",6,0)</f>
        <v>0</v>
      </c>
    </row>
    <row r="11" spans="1:17" ht="12.75" customHeight="1">
      <c r="A11" s="45" t="s">
        <v>37</v>
      </c>
      <c r="B11" s="83"/>
      <c r="C11" s="82"/>
      <c r="D11" s="83"/>
      <c r="E11" s="83"/>
      <c r="F11" s="94"/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5"/>
      <c r="L11" s="45">
        <f t="shared" si="1"/>
        <v>0</v>
      </c>
      <c r="M11" s="45">
        <f t="shared" si="1"/>
        <v>0</v>
      </c>
      <c r="N11" s="45">
        <f t="shared" si="1"/>
        <v>0</v>
      </c>
      <c r="O11" s="45">
        <f t="shared" si="1"/>
        <v>0</v>
      </c>
      <c r="P11" s="45">
        <f>IF(B$3=31.5,1,0)</f>
        <v>0</v>
      </c>
      <c r="Q11" s="45">
        <v>0</v>
      </c>
    </row>
    <row r="12" spans="1:17" ht="12.75" customHeight="1">
      <c r="A12" s="47" t="s">
        <v>38</v>
      </c>
      <c r="B12" s="84"/>
      <c r="C12" s="84"/>
      <c r="D12" s="84"/>
      <c r="E12" s="85"/>
      <c r="F12" s="95" t="s">
        <v>39</v>
      </c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0</v>
      </c>
      <c r="K12" s="5"/>
      <c r="L12" s="45">
        <f t="shared" si="1"/>
        <v>0</v>
      </c>
      <c r="M12" s="45">
        <f t="shared" si="1"/>
        <v>0</v>
      </c>
      <c r="N12" s="45">
        <f t="shared" si="1"/>
        <v>0</v>
      </c>
      <c r="O12" s="45">
        <f t="shared" si="1"/>
        <v>0</v>
      </c>
      <c r="P12" s="45">
        <f>IF(B$3=30,0,0)</f>
        <v>0</v>
      </c>
      <c r="Q12" s="45">
        <v>0</v>
      </c>
    </row>
    <row r="13" spans="1:17" ht="12.75" customHeight="1">
      <c r="A13" s="47" t="s">
        <v>40</v>
      </c>
      <c r="B13" s="84"/>
      <c r="C13" s="84"/>
      <c r="D13" s="84"/>
      <c r="E13" s="85"/>
      <c r="F13" s="95"/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5"/>
      <c r="L13" s="45">
        <f t="shared" si="1"/>
        <v>0</v>
      </c>
      <c r="M13" s="45">
        <f t="shared" si="1"/>
        <v>0</v>
      </c>
      <c r="N13" s="45">
        <f t="shared" si="1"/>
        <v>0</v>
      </c>
      <c r="O13" s="45">
        <f t="shared" si="1"/>
        <v>0</v>
      </c>
      <c r="P13" s="45">
        <f>IF(B$3=30,0,0)</f>
        <v>0</v>
      </c>
      <c r="Q13" s="45">
        <v>0</v>
      </c>
    </row>
    <row r="14" spans="1:17" ht="12.75" customHeight="1">
      <c r="A14" s="47" t="s">
        <v>41</v>
      </c>
      <c r="B14" s="84"/>
      <c r="C14" s="84"/>
      <c r="D14" s="84"/>
      <c r="E14" s="85"/>
      <c r="F14" s="95"/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5"/>
      <c r="L14" s="45">
        <f t="shared" si="1"/>
        <v>0</v>
      </c>
      <c r="M14" s="45">
        <f t="shared" si="1"/>
        <v>0</v>
      </c>
      <c r="N14" s="45">
        <f t="shared" si="1"/>
        <v>0</v>
      </c>
      <c r="O14" s="45">
        <f t="shared" si="1"/>
        <v>0</v>
      </c>
      <c r="P14" s="45">
        <f>IF(B$3=30,0,0)</f>
        <v>0</v>
      </c>
      <c r="Q14" s="45">
        <v>0</v>
      </c>
    </row>
    <row r="15" spans="1:17" ht="54.75" customHeight="1">
      <c r="A15" s="51" t="s">
        <v>42</v>
      </c>
      <c r="B15" s="71"/>
      <c r="C15" s="71"/>
      <c r="D15" s="71"/>
      <c r="E15" s="112"/>
      <c r="F15" s="88" t="s">
        <v>43</v>
      </c>
      <c r="G15" s="54">
        <f>IF(B15="X",1*G$8,0)</f>
        <v>0</v>
      </c>
      <c r="H15" s="54">
        <f>IF(C15="X",1*H$8,0)</f>
        <v>0</v>
      </c>
      <c r="I15" s="54">
        <f>IF(D15="X",1*I$8,0)</f>
        <v>0</v>
      </c>
      <c r="J15" s="54">
        <f>IF(E15="X",1*J$8,0)</f>
        <v>0</v>
      </c>
      <c r="K15" s="5"/>
      <c r="L15" s="55">
        <f t="shared" si="1"/>
        <v>0</v>
      </c>
      <c r="M15" s="55">
        <f t="shared" si="1"/>
        <v>0</v>
      </c>
      <c r="N15" s="55">
        <f t="shared" si="1"/>
        <v>0</v>
      </c>
      <c r="O15" s="55">
        <f t="shared" si="1"/>
        <v>0</v>
      </c>
      <c r="P15" s="55">
        <f>IF(B$3=30,0,0)</f>
        <v>0</v>
      </c>
      <c r="Q15" s="55">
        <v>0</v>
      </c>
    </row>
    <row r="16" spans="1:17" ht="63.75" customHeight="1">
      <c r="A16" s="89" t="s">
        <v>44</v>
      </c>
      <c r="B16" s="90"/>
      <c r="C16" s="90"/>
      <c r="D16" s="90"/>
      <c r="E16" s="113"/>
      <c r="F16" s="92" t="s">
        <v>45</v>
      </c>
      <c r="G16" s="62">
        <f>IF(B16="X",1*G8,0)</f>
        <v>0</v>
      </c>
      <c r="H16" s="62">
        <f>IF(C16="X",1*H8,0)</f>
        <v>0</v>
      </c>
      <c r="I16" s="62">
        <f>IF(D16="X",1*I8,0)</f>
        <v>0</v>
      </c>
      <c r="J16" s="62">
        <f>IF(E16="X",1*J8,0)</f>
        <v>0</v>
      </c>
      <c r="K16" s="5"/>
      <c r="L16" s="60">
        <f t="shared" si="1"/>
        <v>0</v>
      </c>
      <c r="M16" s="60">
        <f t="shared" si="1"/>
        <v>0</v>
      </c>
      <c r="N16" s="60">
        <f t="shared" si="1"/>
        <v>0</v>
      </c>
      <c r="O16" s="60">
        <f t="shared" si="1"/>
        <v>0</v>
      </c>
      <c r="P16" s="60">
        <f>IF(B$3=30,0,0)</f>
        <v>0</v>
      </c>
      <c r="Q16" s="60">
        <v>0</v>
      </c>
    </row>
    <row r="17" spans="1:17" ht="12.75" customHeight="1">
      <c r="A17" s="64" t="s">
        <v>46</v>
      </c>
      <c r="B17" s="65"/>
      <c r="C17" s="66">
        <f>IF($D23="X",2,0)</f>
        <v>0</v>
      </c>
      <c r="D17" s="66">
        <f>IF($D22="X",4,0)</f>
        <v>0</v>
      </c>
      <c r="E17" s="66">
        <f>IF(D21="X",8,0)</f>
        <v>0</v>
      </c>
      <c r="F17" s="4"/>
      <c r="G17" s="5">
        <f>SUM(G9:G16)</f>
        <v>0</v>
      </c>
      <c r="H17" s="5">
        <f>SUM(H9:H16)</f>
        <v>0</v>
      </c>
      <c r="I17" s="5">
        <f>SUM(I9:I16)</f>
        <v>0</v>
      </c>
      <c r="J17" s="5">
        <f>SUM(J9:J16)</f>
        <v>0</v>
      </c>
      <c r="K17" s="5"/>
      <c r="L17" s="5">
        <f aca="true" t="shared" si="2" ref="L17:Q17">SUM(L9:L16)</f>
        <v>0</v>
      </c>
      <c r="M17" s="5">
        <f t="shared" si="2"/>
        <v>0</v>
      </c>
      <c r="N17" s="5">
        <f t="shared" si="2"/>
        <v>0</v>
      </c>
      <c r="O17" s="5">
        <f t="shared" si="2"/>
        <v>0</v>
      </c>
      <c r="P17" s="5">
        <f t="shared" si="2"/>
        <v>0</v>
      </c>
      <c r="Q17" s="5">
        <f t="shared" si="2"/>
        <v>0</v>
      </c>
    </row>
    <row r="18" ht="12.75" customHeight="1">
      <c r="A18" s="5"/>
    </row>
    <row r="19" ht="12.75" customHeight="1">
      <c r="A19" s="5" t="s">
        <v>47</v>
      </c>
    </row>
    <row r="20" spans="1:4" ht="12.75" customHeight="1">
      <c r="A20" s="68" t="s">
        <v>48</v>
      </c>
      <c r="B20" s="69" t="s">
        <v>49</v>
      </c>
      <c r="C20" s="70" t="s">
        <v>50</v>
      </c>
      <c r="D20" s="70" t="s">
        <v>51</v>
      </c>
    </row>
    <row r="21" spans="1:4" ht="12.75" customHeight="1">
      <c r="A21" s="55" t="s">
        <v>52</v>
      </c>
      <c r="B21" s="55" t="s">
        <v>53</v>
      </c>
      <c r="C21" s="55">
        <v>8</v>
      </c>
      <c r="D21" s="55"/>
    </row>
    <row r="22" spans="1:4" ht="12.75" customHeight="1">
      <c r="A22" s="71"/>
      <c r="B22" s="55" t="s">
        <v>54</v>
      </c>
      <c r="C22" s="55">
        <v>4</v>
      </c>
      <c r="D22" s="55"/>
    </row>
    <row r="23" spans="1:4" ht="12.75" customHeight="1">
      <c r="A23" s="71"/>
      <c r="B23" s="55" t="s">
        <v>29</v>
      </c>
      <c r="C23" s="55">
        <v>2</v>
      </c>
      <c r="D23" s="5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/>
  <mergeCells count="5">
    <mergeCell ref="A1:I1"/>
    <mergeCell ref="G6:J6"/>
    <mergeCell ref="L6:Q6"/>
    <mergeCell ref="F9:F11"/>
    <mergeCell ref="F12:F14"/>
  </mergeCells>
  <printOptions/>
  <pageMargins left="0.7000000000000001" right="0.7000000000000001" top="1.1437007874015745" bottom="1.1437007874015745" header="0.7499999999999999" footer="0.7499999999999999"/>
  <pageSetup fitToHeight="0" fitToWidth="0" orientation="landscape" paperSize="9"/>
</worksheet>
</file>

<file path=xl/worksheets/sheet19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4.125" style="0" customWidth="1"/>
    <col min="2" max="2" width="9.125" style="0" customWidth="1"/>
    <col min="3" max="3" width="8.625" style="0" customWidth="1"/>
    <col min="4" max="4" width="6.75390625" style="0" customWidth="1"/>
    <col min="5" max="5" width="12.125" style="0" customWidth="1"/>
    <col min="6" max="6" width="18.125" style="0" customWidth="1"/>
    <col min="7" max="8" width="8.75390625" style="0" customWidth="1"/>
    <col min="9" max="9" width="8.125" style="0" customWidth="1"/>
    <col min="10" max="10" width="9.375" style="0" customWidth="1"/>
    <col min="11" max="11" width="8.125" style="0" customWidth="1"/>
    <col min="12" max="12" width="8.75390625" style="0" customWidth="1"/>
    <col min="13" max="13" width="4.625" style="0" customWidth="1"/>
    <col min="14" max="14" width="6.375" style="0" customWidth="1"/>
    <col min="15" max="15" width="5.875" style="0" customWidth="1"/>
    <col min="16" max="16" width="3.625" style="0" customWidth="1"/>
    <col min="17" max="17" width="7.25390625" style="0" customWidth="1"/>
    <col min="18" max="26" width="8.125" style="0" customWidth="1"/>
    <col min="27" max="64" width="13.375" style="0" customWidth="1"/>
  </cols>
  <sheetData>
    <row r="1" spans="1:26" ht="15" customHeight="1">
      <c r="A1" s="93" t="s">
        <v>57</v>
      </c>
      <c r="B1" s="93"/>
      <c r="C1" s="93"/>
      <c r="D1" s="93"/>
      <c r="E1" s="93"/>
      <c r="F1" s="93"/>
      <c r="G1" s="93"/>
      <c r="H1" s="93"/>
      <c r="I1" s="9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9" ht="12.75" customHeight="1">
      <c r="A2" s="2" t="s">
        <v>4</v>
      </c>
      <c r="B2" s="2" t="s">
        <v>5</v>
      </c>
      <c r="C2" s="2" t="s">
        <v>6</v>
      </c>
      <c r="D2" s="3" t="s">
        <v>19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1:9" ht="12.75" customHeight="1">
      <c r="A3" s="26"/>
      <c r="B3" s="27"/>
      <c r="C3" s="27"/>
      <c r="D3" s="27"/>
      <c r="E3" s="27"/>
      <c r="F3" s="27"/>
      <c r="G3" s="27"/>
      <c r="H3" s="29">
        <f>SUM(B17:J17)</f>
        <v>0</v>
      </c>
      <c r="I3" s="29">
        <f>IF($K$8="si",SUM(L17:Q17),0)</f>
        <v>0</v>
      </c>
    </row>
    <row r="4" spans="1:10" ht="12.75" customHeight="1">
      <c r="A4" s="110"/>
      <c r="B4" s="30"/>
      <c r="C4" s="30"/>
      <c r="D4" s="30"/>
      <c r="E4" s="30"/>
      <c r="F4" s="30"/>
      <c r="G4" s="30"/>
      <c r="H4" s="30"/>
      <c r="I4" s="30"/>
      <c r="J4" s="30"/>
    </row>
    <row r="5" spans="1:6" ht="12.75" customHeight="1">
      <c r="A5" s="30"/>
      <c r="B5" s="30"/>
      <c r="C5" s="30"/>
      <c r="D5" s="30"/>
      <c r="E5" s="30"/>
      <c r="F5" s="30"/>
    </row>
    <row r="6" spans="1:17" ht="12.75" customHeight="1">
      <c r="A6" s="30"/>
      <c r="B6" s="30"/>
      <c r="C6" s="30"/>
      <c r="D6" s="30"/>
      <c r="E6" s="30"/>
      <c r="F6" s="30"/>
      <c r="G6" s="72" t="s">
        <v>20</v>
      </c>
      <c r="H6" s="72"/>
      <c r="I6" s="72"/>
      <c r="J6" s="72"/>
      <c r="K6" s="5" t="s">
        <v>21</v>
      </c>
      <c r="L6" s="73" t="s">
        <v>22</v>
      </c>
      <c r="M6" s="73"/>
      <c r="N6" s="73"/>
      <c r="O6" s="73"/>
      <c r="P6" s="73"/>
      <c r="Q6" s="73"/>
    </row>
    <row r="7" spans="1:17" ht="12.75" customHeight="1">
      <c r="A7" s="30"/>
      <c r="B7" s="30"/>
      <c r="C7" s="30"/>
      <c r="D7" s="30"/>
      <c r="E7" s="30"/>
      <c r="F7" s="30"/>
      <c r="G7" s="33" t="s">
        <v>23</v>
      </c>
      <c r="H7" s="33" t="s">
        <v>24</v>
      </c>
      <c r="I7" s="33" t="s">
        <v>25</v>
      </c>
      <c r="J7" s="33" t="s">
        <v>26</v>
      </c>
      <c r="K7" s="32" t="s">
        <v>27</v>
      </c>
      <c r="L7" s="34" t="s">
        <v>28</v>
      </c>
      <c r="M7" s="34" t="s">
        <v>29</v>
      </c>
      <c r="N7" s="34" t="s">
        <v>24</v>
      </c>
      <c r="O7" s="34" t="s">
        <v>30</v>
      </c>
      <c r="P7" s="34" t="s">
        <v>7</v>
      </c>
      <c r="Q7" s="34" t="s">
        <v>10</v>
      </c>
    </row>
    <row r="8" spans="1:17" ht="12.75" customHeight="1">
      <c r="A8" s="36" t="s">
        <v>31</v>
      </c>
      <c r="B8" s="38" t="s">
        <v>28</v>
      </c>
      <c r="C8" s="38" t="s">
        <v>29</v>
      </c>
      <c r="D8" s="38" t="s">
        <v>24</v>
      </c>
      <c r="E8" s="38" t="s">
        <v>30</v>
      </c>
      <c r="F8" s="36" t="s">
        <v>32</v>
      </c>
      <c r="G8" s="40">
        <v>1</v>
      </c>
      <c r="H8" s="40">
        <v>2</v>
      </c>
      <c r="I8" s="40">
        <v>3</v>
      </c>
      <c r="J8" s="40">
        <v>4</v>
      </c>
      <c r="K8" s="78"/>
      <c r="L8" s="79">
        <v>0</v>
      </c>
      <c r="M8" s="79">
        <v>0</v>
      </c>
      <c r="N8" s="79">
        <v>1</v>
      </c>
      <c r="O8" s="79">
        <v>2</v>
      </c>
      <c r="P8" s="80"/>
      <c r="Q8" s="80" t="s">
        <v>33</v>
      </c>
    </row>
    <row r="9" spans="1:17" ht="12.75" customHeight="1">
      <c r="A9" s="45" t="s">
        <v>34</v>
      </c>
      <c r="B9" s="83"/>
      <c r="C9" s="82"/>
      <c r="D9" s="83"/>
      <c r="E9" s="83"/>
      <c r="F9" s="94" t="s">
        <v>35</v>
      </c>
      <c r="G9" s="45">
        <f aca="true" t="shared" si="0" ref="G9:J14">IF(B9="X",0.33*G$8,0)</f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5"/>
      <c r="L9" s="45">
        <f aca="true" t="shared" si="1" ref="L9:O16">IF($K$8="si",IF(B9="X",1*L$8,0),0)</f>
        <v>0</v>
      </c>
      <c r="M9" s="45">
        <f t="shared" si="1"/>
        <v>0</v>
      </c>
      <c r="N9" s="45">
        <f t="shared" si="1"/>
        <v>0</v>
      </c>
      <c r="O9" s="45">
        <f t="shared" si="1"/>
        <v>0</v>
      </c>
      <c r="P9" s="45">
        <f>IF(D$3=40,6,0)</f>
        <v>0</v>
      </c>
      <c r="Q9" s="45">
        <f>IF(G3="c.3",9,0)</f>
        <v>0</v>
      </c>
    </row>
    <row r="10" spans="1:17" ht="12.75" customHeight="1">
      <c r="A10" s="45" t="s">
        <v>36</v>
      </c>
      <c r="B10" s="83"/>
      <c r="C10" s="82"/>
      <c r="D10" s="83"/>
      <c r="E10" s="83"/>
      <c r="F10" s="94"/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5"/>
      <c r="L10" s="45">
        <f t="shared" si="1"/>
        <v>0</v>
      </c>
      <c r="M10" s="45">
        <f t="shared" si="1"/>
        <v>0</v>
      </c>
      <c r="N10" s="45">
        <f t="shared" si="1"/>
        <v>0</v>
      </c>
      <c r="O10" s="45">
        <f t="shared" si="1"/>
        <v>0</v>
      </c>
      <c r="P10" s="45">
        <f>IF(D$3=37.5,4,0)</f>
        <v>0</v>
      </c>
      <c r="Q10" s="45">
        <f>IF(G3="c.1",6,0)</f>
        <v>0</v>
      </c>
    </row>
    <row r="11" spans="1:17" ht="12.75" customHeight="1">
      <c r="A11" s="45" t="s">
        <v>37</v>
      </c>
      <c r="B11" s="82"/>
      <c r="C11" s="83"/>
      <c r="D11" s="83"/>
      <c r="E11" s="83"/>
      <c r="F11" s="94"/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5"/>
      <c r="L11" s="45">
        <f t="shared" si="1"/>
        <v>0</v>
      </c>
      <c r="M11" s="45">
        <f t="shared" si="1"/>
        <v>0</v>
      </c>
      <c r="N11" s="45">
        <f t="shared" si="1"/>
        <v>0</v>
      </c>
      <c r="O11" s="45">
        <f t="shared" si="1"/>
        <v>0</v>
      </c>
      <c r="P11" s="45">
        <f>IF(B$3=31.5,1,0)</f>
        <v>0</v>
      </c>
      <c r="Q11" s="45">
        <v>0</v>
      </c>
    </row>
    <row r="12" spans="1:17" ht="12.75" customHeight="1">
      <c r="A12" s="47" t="s">
        <v>38</v>
      </c>
      <c r="B12" s="85"/>
      <c r="C12" s="84"/>
      <c r="D12" s="84"/>
      <c r="E12" s="84"/>
      <c r="F12" s="95" t="s">
        <v>39</v>
      </c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0</v>
      </c>
      <c r="K12" s="5"/>
      <c r="L12" s="45">
        <f t="shared" si="1"/>
        <v>0</v>
      </c>
      <c r="M12" s="45">
        <f t="shared" si="1"/>
        <v>0</v>
      </c>
      <c r="N12" s="45">
        <f t="shared" si="1"/>
        <v>0</v>
      </c>
      <c r="O12" s="45">
        <f t="shared" si="1"/>
        <v>0</v>
      </c>
      <c r="P12" s="45">
        <f>IF(B$3=30,0,0)</f>
        <v>0</v>
      </c>
      <c r="Q12" s="45">
        <v>0</v>
      </c>
    </row>
    <row r="13" spans="1:17" ht="12.75" customHeight="1">
      <c r="A13" s="47" t="s">
        <v>40</v>
      </c>
      <c r="B13" s="85"/>
      <c r="C13" s="84"/>
      <c r="D13" s="84"/>
      <c r="E13" s="84"/>
      <c r="F13" s="95"/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5"/>
      <c r="L13" s="45">
        <f t="shared" si="1"/>
        <v>0</v>
      </c>
      <c r="M13" s="45">
        <f t="shared" si="1"/>
        <v>0</v>
      </c>
      <c r="N13" s="45">
        <f t="shared" si="1"/>
        <v>0</v>
      </c>
      <c r="O13" s="45">
        <f t="shared" si="1"/>
        <v>0</v>
      </c>
      <c r="P13" s="45">
        <f>IF(B$3=30,0,0)</f>
        <v>0</v>
      </c>
      <c r="Q13" s="45">
        <v>0</v>
      </c>
    </row>
    <row r="14" spans="1:17" ht="12.75" customHeight="1">
      <c r="A14" s="47" t="s">
        <v>41</v>
      </c>
      <c r="B14" s="84"/>
      <c r="C14" s="85"/>
      <c r="D14" s="84"/>
      <c r="E14" s="84"/>
      <c r="F14" s="95"/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5"/>
      <c r="L14" s="45">
        <f t="shared" si="1"/>
        <v>0</v>
      </c>
      <c r="M14" s="45">
        <f t="shared" si="1"/>
        <v>0</v>
      </c>
      <c r="N14" s="45">
        <f t="shared" si="1"/>
        <v>0</v>
      </c>
      <c r="O14" s="45">
        <f t="shared" si="1"/>
        <v>0</v>
      </c>
      <c r="P14" s="45">
        <f>IF(B$3=30,0,0)</f>
        <v>0</v>
      </c>
      <c r="Q14" s="45">
        <v>0</v>
      </c>
    </row>
    <row r="15" spans="1:17" ht="54.75" customHeight="1">
      <c r="A15" s="51" t="s">
        <v>42</v>
      </c>
      <c r="B15" s="71"/>
      <c r="C15" s="71"/>
      <c r="D15" s="71"/>
      <c r="E15" s="112"/>
      <c r="F15" s="88" t="s">
        <v>43</v>
      </c>
      <c r="G15" s="54">
        <f>IF(B15="X",1*G$8,0)</f>
        <v>0</v>
      </c>
      <c r="H15" s="54">
        <f>IF(C15="X",1*H$8,0)</f>
        <v>0</v>
      </c>
      <c r="I15" s="54">
        <f>IF(D15="X",1*I$8,0)</f>
        <v>0</v>
      </c>
      <c r="J15" s="54">
        <f>IF(E15="X",1*J$8,0)</f>
        <v>0</v>
      </c>
      <c r="K15" s="5"/>
      <c r="L15" s="55">
        <f t="shared" si="1"/>
        <v>0</v>
      </c>
      <c r="M15" s="55">
        <f t="shared" si="1"/>
        <v>0</v>
      </c>
      <c r="N15" s="55">
        <f t="shared" si="1"/>
        <v>0</v>
      </c>
      <c r="O15" s="55">
        <f t="shared" si="1"/>
        <v>0</v>
      </c>
      <c r="P15" s="55">
        <f>IF(B$3=30,0,0)</f>
        <v>0</v>
      </c>
      <c r="Q15" s="55">
        <v>0</v>
      </c>
    </row>
    <row r="16" spans="1:17" ht="63.75" customHeight="1">
      <c r="A16" s="89" t="s">
        <v>44</v>
      </c>
      <c r="B16" s="90"/>
      <c r="C16" s="113"/>
      <c r="D16" s="90"/>
      <c r="E16" s="90"/>
      <c r="F16" s="92" t="s">
        <v>45</v>
      </c>
      <c r="G16" s="62">
        <f>IF(B16="X",1*G8,0)</f>
        <v>0</v>
      </c>
      <c r="H16" s="62">
        <f>IF(C16="X",1*H8,0)</f>
        <v>0</v>
      </c>
      <c r="I16" s="62">
        <f>IF(D16="X",1*I8,0)</f>
        <v>0</v>
      </c>
      <c r="J16" s="62">
        <f>IF(E16="X",1*J8,0)</f>
        <v>0</v>
      </c>
      <c r="K16" s="5"/>
      <c r="L16" s="60">
        <f t="shared" si="1"/>
        <v>0</v>
      </c>
      <c r="M16" s="60">
        <f t="shared" si="1"/>
        <v>0</v>
      </c>
      <c r="N16" s="60">
        <f t="shared" si="1"/>
        <v>0</v>
      </c>
      <c r="O16" s="60">
        <f t="shared" si="1"/>
        <v>0</v>
      </c>
      <c r="P16" s="60">
        <f>IF(B$3=30,0,0)</f>
        <v>0</v>
      </c>
      <c r="Q16" s="60">
        <v>0</v>
      </c>
    </row>
    <row r="17" spans="1:17" ht="12.75" customHeight="1">
      <c r="A17" s="64" t="s">
        <v>46</v>
      </c>
      <c r="B17" s="65"/>
      <c r="C17" s="66">
        <f>IF($D23="X",2,0)</f>
        <v>0</v>
      </c>
      <c r="D17" s="66">
        <f>IF($D22="X",4,0)</f>
        <v>0</v>
      </c>
      <c r="E17" s="66">
        <f>IF(D21="X",8,0)</f>
        <v>0</v>
      </c>
      <c r="F17" s="4"/>
      <c r="G17" s="5">
        <f>SUM(G9:G16)</f>
        <v>0</v>
      </c>
      <c r="H17" s="5">
        <f>SUM(H9:H16)</f>
        <v>0</v>
      </c>
      <c r="I17" s="5">
        <f>SUM(I9:I16)</f>
        <v>0</v>
      </c>
      <c r="J17" s="5">
        <f>SUM(J9:J16)</f>
        <v>0</v>
      </c>
      <c r="K17" s="5"/>
      <c r="L17" s="5">
        <f aca="true" t="shared" si="2" ref="L17:Q17">SUM(L9:L16)</f>
        <v>0</v>
      </c>
      <c r="M17" s="5">
        <f t="shared" si="2"/>
        <v>0</v>
      </c>
      <c r="N17" s="5">
        <f t="shared" si="2"/>
        <v>0</v>
      </c>
      <c r="O17" s="5">
        <f t="shared" si="2"/>
        <v>0</v>
      </c>
      <c r="P17" s="5">
        <f t="shared" si="2"/>
        <v>0</v>
      </c>
      <c r="Q17" s="5">
        <f t="shared" si="2"/>
        <v>0</v>
      </c>
    </row>
    <row r="18" ht="12.75" customHeight="1">
      <c r="A18" s="5"/>
    </row>
    <row r="19" ht="12.75" customHeight="1">
      <c r="A19" s="5" t="s">
        <v>47</v>
      </c>
    </row>
    <row r="20" spans="1:4" ht="12.75" customHeight="1">
      <c r="A20" s="68" t="s">
        <v>48</v>
      </c>
      <c r="B20" s="69" t="s">
        <v>49</v>
      </c>
      <c r="C20" s="70" t="s">
        <v>50</v>
      </c>
      <c r="D20" s="70" t="s">
        <v>51</v>
      </c>
    </row>
    <row r="21" spans="1:4" ht="12.75" customHeight="1">
      <c r="A21" s="55" t="s">
        <v>52</v>
      </c>
      <c r="B21" s="55" t="s">
        <v>53</v>
      </c>
      <c r="C21" s="55">
        <v>8</v>
      </c>
      <c r="D21" s="55"/>
    </row>
    <row r="22" spans="1:4" ht="12.75" customHeight="1">
      <c r="A22" s="71"/>
      <c r="B22" s="55" t="s">
        <v>54</v>
      </c>
      <c r="C22" s="55">
        <v>4</v>
      </c>
      <c r="D22" s="55"/>
    </row>
    <row r="23" spans="1:4" ht="12.75" customHeight="1">
      <c r="A23" s="71"/>
      <c r="B23" s="55" t="s">
        <v>29</v>
      </c>
      <c r="C23" s="55">
        <v>2</v>
      </c>
      <c r="D23" s="5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/>
  <mergeCells count="5">
    <mergeCell ref="A1:I1"/>
    <mergeCell ref="G6:J6"/>
    <mergeCell ref="L6:Q6"/>
    <mergeCell ref="F9:F11"/>
    <mergeCell ref="F12:F14"/>
  </mergeCells>
  <printOptions/>
  <pageMargins left="0.7000000000000001" right="0.7000000000000001" top="1.1437007874015745" bottom="1.1437007874015745" header="0.7499999999999999" footer="0.7499999999999999"/>
  <pageSetup fitToHeight="0" fitToWidth="0" orientation="landscape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A32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.75390625" style="0" customWidth="1"/>
    <col min="2" max="2" width="14.125" style="0" customWidth="1"/>
    <col min="3" max="3" width="9.125" style="0" customWidth="1"/>
    <col min="4" max="4" width="4.875" style="0" customWidth="1"/>
    <col min="5" max="5" width="8.50390625" style="0" customWidth="1"/>
    <col min="6" max="6" width="12.125" style="0" customWidth="1"/>
    <col min="7" max="7" width="18.125" style="0" customWidth="1"/>
    <col min="8" max="8" width="8.875" style="0" customWidth="1"/>
    <col min="9" max="9" width="9.375" style="0" customWidth="1"/>
    <col min="10" max="10" width="8.125" style="0" customWidth="1"/>
    <col min="11" max="11" width="12.375" style="0" customWidth="1"/>
    <col min="12" max="12" width="8.125" style="0" customWidth="1"/>
    <col min="13" max="13" width="9.625" style="0" customWidth="1"/>
    <col min="14" max="14" width="4.625" style="0" customWidth="1"/>
    <col min="15" max="15" width="6.375" style="0" customWidth="1"/>
    <col min="16" max="16" width="5.875" style="0" customWidth="1"/>
    <col min="17" max="17" width="3.625" style="0" customWidth="1"/>
    <col min="18" max="18" width="7.25390625" style="0" customWidth="1"/>
    <col min="19" max="27" width="8.125" style="0" customWidth="1"/>
    <col min="28" max="64" width="13.375" style="0" customWidth="1"/>
  </cols>
  <sheetData>
    <row r="1" spans="1:27" ht="15" customHeight="1">
      <c r="A1" s="19"/>
      <c r="B1" s="12"/>
      <c r="C1" s="12"/>
      <c r="D1" s="12"/>
      <c r="E1" s="12"/>
      <c r="F1" s="12"/>
      <c r="G1" s="12"/>
      <c r="H1" s="12"/>
      <c r="I1" s="12"/>
      <c r="J1" s="12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  <c r="AA1" s="5"/>
    </row>
    <row r="2" spans="1:27" ht="15" customHeight="1">
      <c r="A2" s="20"/>
      <c r="B2" s="13" t="s">
        <v>0</v>
      </c>
      <c r="C2" s="13"/>
      <c r="D2" s="13"/>
      <c r="E2" s="13"/>
      <c r="F2" s="13"/>
      <c r="G2" s="13"/>
      <c r="H2" s="13"/>
      <c r="I2" s="13"/>
      <c r="J2" s="13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  <c r="Z2" s="5"/>
      <c r="AA2" s="5"/>
    </row>
    <row r="3" spans="1:27" ht="15" customHeight="1">
      <c r="A3" s="21"/>
      <c r="B3" s="14" t="s">
        <v>1</v>
      </c>
      <c r="C3" s="14"/>
      <c r="D3" s="14"/>
      <c r="E3" s="14"/>
      <c r="F3" s="14"/>
      <c r="G3" s="14"/>
      <c r="H3" s="14"/>
      <c r="I3" s="14"/>
      <c r="J3" s="14"/>
      <c r="K3" s="5"/>
      <c r="L3" s="5"/>
      <c r="M3" s="5"/>
      <c r="N3" s="5"/>
      <c r="O3" s="5"/>
      <c r="P3" s="5"/>
      <c r="Q3" s="5"/>
      <c r="R3" s="5"/>
      <c r="S3" s="5"/>
      <c r="T3" s="5"/>
      <c r="U3" s="5"/>
      <c r="V3" s="5"/>
      <c r="W3" s="5"/>
      <c r="X3" s="5"/>
      <c r="Y3" s="5"/>
      <c r="Z3" s="5"/>
      <c r="AA3" s="5"/>
    </row>
    <row r="4" spans="1:27" ht="15" customHeight="1">
      <c r="A4" s="22"/>
      <c r="B4" s="15" t="s">
        <v>2</v>
      </c>
      <c r="C4" s="15"/>
      <c r="D4" s="15"/>
      <c r="E4" s="15"/>
      <c r="F4" s="15"/>
      <c r="G4" s="15"/>
      <c r="H4" s="15"/>
      <c r="I4" s="15"/>
      <c r="J4" s="15"/>
      <c r="K4" s="5"/>
      <c r="L4" s="5"/>
      <c r="M4" s="5"/>
      <c r="N4" s="5"/>
      <c r="O4" s="5"/>
      <c r="P4" s="5"/>
      <c r="Q4" s="5"/>
      <c r="R4" s="5"/>
      <c r="S4" s="5"/>
      <c r="T4" s="5"/>
      <c r="U4" s="5"/>
      <c r="V4" s="5"/>
      <c r="W4" s="5"/>
      <c r="X4" s="5"/>
      <c r="Y4" s="5"/>
      <c r="Z4" s="5"/>
      <c r="AA4" s="5"/>
    </row>
    <row r="5" spans="1:27" ht="15" customHeight="1">
      <c r="A5" s="23"/>
      <c r="B5" s="16" t="s">
        <v>3</v>
      </c>
      <c r="C5" s="16"/>
      <c r="D5" s="16"/>
      <c r="E5" s="16"/>
      <c r="F5" s="16"/>
      <c r="G5" s="16"/>
      <c r="H5" s="16"/>
      <c r="I5" s="16"/>
      <c r="J5" s="16"/>
      <c r="K5" s="5"/>
      <c r="L5" s="5"/>
      <c r="M5" s="5"/>
      <c r="N5" s="5"/>
      <c r="O5" s="5"/>
      <c r="P5" s="5"/>
      <c r="Q5" s="5"/>
      <c r="R5" s="5"/>
      <c r="S5" s="5"/>
      <c r="T5" s="5"/>
      <c r="U5" s="5"/>
      <c r="V5" s="5"/>
      <c r="W5" s="5"/>
      <c r="X5" s="5"/>
      <c r="Y5" s="5"/>
      <c r="Z5" s="5"/>
      <c r="AA5" s="5"/>
    </row>
    <row r="6" spans="11:27" ht="14.25"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</row>
    <row r="7" spans="11:27" ht="14.25"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</row>
    <row r="8" spans="1:10" ht="12.75" customHeight="1">
      <c r="A8" s="24"/>
      <c r="B8" s="2" t="s">
        <v>4</v>
      </c>
      <c r="C8" s="2" t="s">
        <v>5</v>
      </c>
      <c r="D8" s="2" t="s">
        <v>6</v>
      </c>
      <c r="E8" s="3" t="s">
        <v>19</v>
      </c>
      <c r="F8" s="2" t="s">
        <v>8</v>
      </c>
      <c r="G8" s="2" t="s">
        <v>9</v>
      </c>
      <c r="H8" s="25" t="s">
        <v>10</v>
      </c>
      <c r="I8" s="2" t="s">
        <v>11</v>
      </c>
      <c r="J8" s="2" t="s">
        <v>12</v>
      </c>
    </row>
    <row r="9" spans="1:10" ht="12.75" customHeight="1">
      <c r="A9" s="24"/>
      <c r="B9" s="26"/>
      <c r="C9" s="27"/>
      <c r="D9" s="27"/>
      <c r="E9" s="27"/>
      <c r="F9" s="27"/>
      <c r="G9" s="27"/>
      <c r="H9" s="28"/>
      <c r="I9" s="29">
        <f>SUM(E23:K23)</f>
        <v>0</v>
      </c>
      <c r="J9" s="29">
        <f>IF($L$14="si",SUM(M23:R23),0)</f>
        <v>0</v>
      </c>
    </row>
    <row r="10" spans="1:11" ht="12.75" customHeight="1">
      <c r="A10" s="30"/>
      <c r="B10" s="30"/>
      <c r="C10" s="30"/>
      <c r="D10" s="30"/>
      <c r="E10" s="30"/>
      <c r="F10" s="30"/>
      <c r="G10" s="30"/>
      <c r="H10" s="30"/>
      <c r="I10" s="30"/>
      <c r="J10" s="30"/>
      <c r="K10" s="30"/>
    </row>
    <row r="11" spans="1:18" ht="12.75" customHeight="1">
      <c r="A11" s="31"/>
      <c r="B11" s="31"/>
      <c r="C11" s="31"/>
      <c r="D11" s="31"/>
      <c r="E11" s="31"/>
      <c r="F11" s="31"/>
      <c r="G11" s="31"/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</row>
    <row r="12" spans="1:18" ht="12.75" customHeight="1">
      <c r="A12" s="31"/>
      <c r="B12" s="31"/>
      <c r="C12" s="31"/>
      <c r="D12" s="31"/>
      <c r="E12" s="31"/>
      <c r="F12" s="31"/>
      <c r="G12" s="31"/>
      <c r="H12" s="72" t="s">
        <v>20</v>
      </c>
      <c r="I12" s="72"/>
      <c r="J12" s="72"/>
      <c r="K12" s="72"/>
      <c r="L12" s="32" t="s">
        <v>21</v>
      </c>
      <c r="M12" s="73" t="s">
        <v>22</v>
      </c>
      <c r="N12" s="73"/>
      <c r="O12" s="73"/>
      <c r="P12" s="73"/>
      <c r="Q12" s="73"/>
      <c r="R12" s="73"/>
    </row>
    <row r="13" spans="1:18" ht="12.75" customHeight="1">
      <c r="A13" s="31"/>
      <c r="B13" s="31"/>
      <c r="C13" s="31"/>
      <c r="D13" s="31"/>
      <c r="E13" s="31"/>
      <c r="F13" s="31"/>
      <c r="G13" s="31"/>
      <c r="H13" s="33" t="s">
        <v>23</v>
      </c>
      <c r="I13" s="33" t="s">
        <v>24</v>
      </c>
      <c r="J13" s="33" t="s">
        <v>25</v>
      </c>
      <c r="K13" s="33" t="s">
        <v>26</v>
      </c>
      <c r="L13" s="32" t="s">
        <v>27</v>
      </c>
      <c r="M13" s="34" t="s">
        <v>28</v>
      </c>
      <c r="N13" s="34" t="s">
        <v>29</v>
      </c>
      <c r="O13" s="34" t="s">
        <v>24</v>
      </c>
      <c r="P13" s="34" t="s">
        <v>30</v>
      </c>
      <c r="Q13" s="34" t="s">
        <v>7</v>
      </c>
      <c r="R13" s="34" t="s">
        <v>10</v>
      </c>
    </row>
    <row r="14" spans="1:18" ht="12.75" customHeight="1">
      <c r="A14" s="35"/>
      <c r="B14" s="36" t="s">
        <v>31</v>
      </c>
      <c r="C14" s="37" t="s">
        <v>28</v>
      </c>
      <c r="D14" s="38" t="s">
        <v>29</v>
      </c>
      <c r="E14" s="38" t="s">
        <v>24</v>
      </c>
      <c r="F14" s="38" t="s">
        <v>30</v>
      </c>
      <c r="G14" s="39" t="s">
        <v>32</v>
      </c>
      <c r="H14" s="40">
        <v>1</v>
      </c>
      <c r="I14" s="40">
        <v>2</v>
      </c>
      <c r="J14" s="40">
        <v>3</v>
      </c>
      <c r="K14" s="40">
        <v>4</v>
      </c>
      <c r="L14" s="41"/>
      <c r="M14" s="42">
        <v>0</v>
      </c>
      <c r="N14" s="43">
        <v>0</v>
      </c>
      <c r="O14" s="43">
        <v>1</v>
      </c>
      <c r="P14" s="43">
        <v>2</v>
      </c>
      <c r="Q14" s="44"/>
      <c r="R14" s="44" t="s">
        <v>33</v>
      </c>
    </row>
    <row r="15" spans="1:18" ht="12.75" customHeight="1">
      <c r="A15" s="31"/>
      <c r="B15" s="45" t="s">
        <v>34</v>
      </c>
      <c r="C15" s="46"/>
      <c r="D15" s="45"/>
      <c r="E15" s="45"/>
      <c r="F15" s="45"/>
      <c r="G15" s="74" t="s">
        <v>35</v>
      </c>
      <c r="H15" s="45">
        <f aca="true" t="shared" si="0" ref="H15:K20">IF(C15="X",0.33*H$14,0)</f>
        <v>0</v>
      </c>
      <c r="I15" s="45">
        <f t="shared" si="0"/>
        <v>0</v>
      </c>
      <c r="J15" s="45">
        <f t="shared" si="0"/>
        <v>0</v>
      </c>
      <c r="K15" s="45">
        <f t="shared" si="0"/>
        <v>0</v>
      </c>
      <c r="L15" s="32"/>
      <c r="M15" s="45">
        <f aca="true" t="shared" si="1" ref="M15:P22">IF($L$14="si",IF(C15="X",1*M$14,0),0)</f>
        <v>0</v>
      </c>
      <c r="N15" s="45">
        <f t="shared" si="1"/>
        <v>0</v>
      </c>
      <c r="O15" s="45">
        <f t="shared" si="1"/>
        <v>0</v>
      </c>
      <c r="P15" s="45">
        <f t="shared" si="1"/>
        <v>0</v>
      </c>
      <c r="Q15" s="45">
        <f>IF(E$9=40,6,0)</f>
        <v>0</v>
      </c>
      <c r="R15" s="45">
        <f>IF(H8="c.3",9,0)</f>
        <v>0</v>
      </c>
    </row>
    <row r="16" spans="1:18" ht="12.75" customHeight="1">
      <c r="A16" s="31"/>
      <c r="B16" s="45" t="s">
        <v>36</v>
      </c>
      <c r="C16" s="46"/>
      <c r="D16" s="45"/>
      <c r="E16" s="45"/>
      <c r="F16" s="45"/>
      <c r="G16" s="74"/>
      <c r="H16" s="45">
        <f t="shared" si="0"/>
        <v>0</v>
      </c>
      <c r="I16" s="45">
        <f t="shared" si="0"/>
        <v>0</v>
      </c>
      <c r="J16" s="45">
        <f t="shared" si="0"/>
        <v>0</v>
      </c>
      <c r="K16" s="45">
        <f t="shared" si="0"/>
        <v>0</v>
      </c>
      <c r="L16" s="32"/>
      <c r="M16" s="45">
        <f t="shared" si="1"/>
        <v>0</v>
      </c>
      <c r="N16" s="45">
        <f t="shared" si="1"/>
        <v>0</v>
      </c>
      <c r="O16" s="45">
        <f t="shared" si="1"/>
        <v>0</v>
      </c>
      <c r="P16" s="45">
        <f t="shared" si="1"/>
        <v>0</v>
      </c>
      <c r="Q16" s="45">
        <f>IF(E$9="37.5",4,0)</f>
        <v>0</v>
      </c>
      <c r="R16" s="45">
        <f>IF(H9="c.1",6,0)</f>
        <v>0</v>
      </c>
    </row>
    <row r="17" spans="1:18" ht="12.75" customHeight="1">
      <c r="A17" s="31"/>
      <c r="B17" s="45" t="s">
        <v>37</v>
      </c>
      <c r="C17" s="46"/>
      <c r="D17" s="45"/>
      <c r="E17" s="45"/>
      <c r="F17" s="45"/>
      <c r="G17" s="74"/>
      <c r="H17" s="45">
        <f t="shared" si="0"/>
        <v>0</v>
      </c>
      <c r="I17" s="45">
        <f t="shared" si="0"/>
        <v>0</v>
      </c>
      <c r="J17" s="45">
        <f t="shared" si="0"/>
        <v>0</v>
      </c>
      <c r="K17" s="45">
        <f t="shared" si="0"/>
        <v>0</v>
      </c>
      <c r="L17" s="32"/>
      <c r="M17" s="45">
        <f t="shared" si="1"/>
        <v>0</v>
      </c>
      <c r="N17" s="45">
        <f t="shared" si="1"/>
        <v>0</v>
      </c>
      <c r="O17" s="45">
        <f t="shared" si="1"/>
        <v>0</v>
      </c>
      <c r="P17" s="45">
        <f t="shared" si="1"/>
        <v>0</v>
      </c>
      <c r="Q17" s="45">
        <f>IF(E$9=31.5,1,0)</f>
        <v>0</v>
      </c>
      <c r="R17" s="45">
        <v>0</v>
      </c>
    </row>
    <row r="18" spans="1:18" ht="12.75" customHeight="1">
      <c r="A18" s="31"/>
      <c r="B18" s="47" t="s">
        <v>38</v>
      </c>
      <c r="C18" s="48"/>
      <c r="D18" s="47"/>
      <c r="E18" s="47"/>
      <c r="F18" s="47"/>
      <c r="G18" s="75" t="s">
        <v>39</v>
      </c>
      <c r="H18" s="45">
        <f t="shared" si="0"/>
        <v>0</v>
      </c>
      <c r="I18" s="45">
        <f t="shared" si="0"/>
        <v>0</v>
      </c>
      <c r="J18" s="45">
        <f t="shared" si="0"/>
        <v>0</v>
      </c>
      <c r="K18" s="45">
        <f t="shared" si="0"/>
        <v>0</v>
      </c>
      <c r="L18" s="32"/>
      <c r="M18" s="45">
        <f t="shared" si="1"/>
        <v>0</v>
      </c>
      <c r="N18" s="45">
        <f t="shared" si="1"/>
        <v>0</v>
      </c>
      <c r="O18" s="45">
        <f t="shared" si="1"/>
        <v>0</v>
      </c>
      <c r="P18" s="45">
        <f t="shared" si="1"/>
        <v>0</v>
      </c>
      <c r="Q18" s="45">
        <f>IF(E$9=30,0,0)</f>
        <v>0</v>
      </c>
      <c r="R18" s="45">
        <v>0</v>
      </c>
    </row>
    <row r="19" spans="1:18" ht="14.25">
      <c r="A19" s="49"/>
      <c r="B19" s="50" t="s">
        <v>40</v>
      </c>
      <c r="C19" s="48"/>
      <c r="D19" s="47"/>
      <c r="E19" s="47"/>
      <c r="F19" s="47"/>
      <c r="G19" s="75"/>
      <c r="H19" s="45">
        <f t="shared" si="0"/>
        <v>0</v>
      </c>
      <c r="I19" s="45">
        <f t="shared" si="0"/>
        <v>0</v>
      </c>
      <c r="J19" s="45">
        <f t="shared" si="0"/>
        <v>0</v>
      </c>
      <c r="K19" s="45">
        <f t="shared" si="0"/>
        <v>0</v>
      </c>
      <c r="L19" s="32"/>
      <c r="M19" s="45">
        <f t="shared" si="1"/>
        <v>0</v>
      </c>
      <c r="N19" s="45">
        <f t="shared" si="1"/>
        <v>0</v>
      </c>
      <c r="O19" s="45">
        <f t="shared" si="1"/>
        <v>0</v>
      </c>
      <c r="P19" s="45">
        <f t="shared" si="1"/>
        <v>0</v>
      </c>
      <c r="Q19" s="45">
        <f>IF(E$9=30,0,0)</f>
        <v>0</v>
      </c>
      <c r="R19" s="45">
        <v>0</v>
      </c>
    </row>
    <row r="20" spans="1:18" ht="12.75" customHeight="1">
      <c r="A20" s="31"/>
      <c r="B20" s="47" t="s">
        <v>41</v>
      </c>
      <c r="C20" s="48"/>
      <c r="D20" s="47"/>
      <c r="E20" s="47"/>
      <c r="F20" s="47"/>
      <c r="G20" s="75"/>
      <c r="H20" s="45">
        <f t="shared" si="0"/>
        <v>0</v>
      </c>
      <c r="I20" s="45">
        <f t="shared" si="0"/>
        <v>0</v>
      </c>
      <c r="J20" s="45">
        <f t="shared" si="0"/>
        <v>0</v>
      </c>
      <c r="K20" s="45">
        <f t="shared" si="0"/>
        <v>0</v>
      </c>
      <c r="L20" s="32"/>
      <c r="M20" s="45">
        <f t="shared" si="1"/>
        <v>0</v>
      </c>
      <c r="N20" s="45">
        <f t="shared" si="1"/>
        <v>0</v>
      </c>
      <c r="O20" s="45">
        <f t="shared" si="1"/>
        <v>0</v>
      </c>
      <c r="P20" s="45">
        <f t="shared" si="1"/>
        <v>0</v>
      </c>
      <c r="Q20" s="45">
        <f>IF(E$9=30,0,0)</f>
        <v>0</v>
      </c>
      <c r="R20" s="45">
        <v>0</v>
      </c>
    </row>
    <row r="21" spans="1:18" ht="54.75" customHeight="1">
      <c r="A21" s="49"/>
      <c r="B21" s="51" t="s">
        <v>42</v>
      </c>
      <c r="C21" s="52"/>
      <c r="D21" s="51"/>
      <c r="E21" s="51"/>
      <c r="F21" s="51"/>
      <c r="G21" s="53" t="s">
        <v>43</v>
      </c>
      <c r="H21" s="54">
        <f>IF(C21="X",1*H$14,0)</f>
        <v>0</v>
      </c>
      <c r="I21" s="54">
        <f>IF(D21="X",1*I$14,0)</f>
        <v>0</v>
      </c>
      <c r="J21" s="54">
        <f>IF(E21="X",1*J$14,0)</f>
        <v>0</v>
      </c>
      <c r="K21" s="54">
        <f>IF(F21="X",1*K$14,0)</f>
        <v>0</v>
      </c>
      <c r="L21" s="32"/>
      <c r="M21" s="55">
        <f t="shared" si="1"/>
        <v>0</v>
      </c>
      <c r="N21" s="55">
        <f t="shared" si="1"/>
        <v>0</v>
      </c>
      <c r="O21" s="55">
        <f t="shared" si="1"/>
        <v>0</v>
      </c>
      <c r="P21" s="55">
        <f t="shared" si="1"/>
        <v>0</v>
      </c>
      <c r="Q21" s="56">
        <f>IF(E$9=30,0,0)</f>
        <v>0</v>
      </c>
      <c r="R21" s="55">
        <v>0</v>
      </c>
    </row>
    <row r="22" spans="1:18" ht="63.75" customHeight="1">
      <c r="A22" s="49"/>
      <c r="B22" s="57" t="s">
        <v>44</v>
      </c>
      <c r="C22" s="58"/>
      <c r="D22" s="57"/>
      <c r="E22" s="57"/>
      <c r="F22" s="57"/>
      <c r="G22" s="59" t="s">
        <v>45</v>
      </c>
      <c r="H22" s="60">
        <f>IF(C22="X",1*H14,0)</f>
        <v>0</v>
      </c>
      <c r="I22" s="60">
        <f>IF(D22="X",1*I14,0)</f>
        <v>0</v>
      </c>
      <c r="J22" s="60">
        <f>IF(E22="X",1*J14,0)</f>
        <v>0</v>
      </c>
      <c r="K22" s="60">
        <f>IF(F22="X",1*K14,0)</f>
        <v>0</v>
      </c>
      <c r="L22" s="32"/>
      <c r="M22" s="60">
        <f t="shared" si="1"/>
        <v>0</v>
      </c>
      <c r="N22" s="60">
        <f t="shared" si="1"/>
        <v>0</v>
      </c>
      <c r="O22" s="60">
        <f t="shared" si="1"/>
        <v>0</v>
      </c>
      <c r="P22" s="61">
        <f t="shared" si="1"/>
        <v>0</v>
      </c>
      <c r="Q22" s="62">
        <f>IF(E$9=30,0,0)</f>
        <v>0</v>
      </c>
      <c r="R22" s="63">
        <v>0</v>
      </c>
    </row>
    <row r="23" spans="1:18" ht="17.25" customHeight="1">
      <c r="A23" s="32"/>
      <c r="B23" s="64" t="s">
        <v>46</v>
      </c>
      <c r="C23" s="65"/>
      <c r="D23" s="66">
        <f>IF($E29="X",2,0)</f>
        <v>0</v>
      </c>
      <c r="E23" s="66">
        <f>IF($E28="X",4,0)</f>
        <v>0</v>
      </c>
      <c r="F23" s="66">
        <f>IF(E27="X",8,0)</f>
        <v>0</v>
      </c>
      <c r="G23" s="67"/>
      <c r="H23" s="32">
        <f>SUM(H15:H22)</f>
        <v>0</v>
      </c>
      <c r="I23" s="32">
        <f>SUM(I15:I22)</f>
        <v>0</v>
      </c>
      <c r="J23" s="32">
        <f>SUM(J15:J22)</f>
        <v>0</v>
      </c>
      <c r="K23" s="32">
        <f>SUM(K15:K22)</f>
        <v>0</v>
      </c>
      <c r="L23" s="32"/>
      <c r="M23" s="32">
        <f aca="true" t="shared" si="2" ref="M23:R23">SUM(M15:M22)</f>
        <v>0</v>
      </c>
      <c r="N23" s="32">
        <f t="shared" si="2"/>
        <v>0</v>
      </c>
      <c r="O23" s="32">
        <f t="shared" si="2"/>
        <v>0</v>
      </c>
      <c r="P23" s="32">
        <f t="shared" si="2"/>
        <v>0</v>
      </c>
      <c r="Q23" s="32">
        <f t="shared" si="2"/>
        <v>0</v>
      </c>
      <c r="R23" s="32">
        <f t="shared" si="2"/>
        <v>0</v>
      </c>
    </row>
    <row r="24" spans="1:2" ht="12.75" customHeight="1">
      <c r="A24" s="5"/>
      <c r="B24" s="5"/>
    </row>
    <row r="25" spans="1:2" ht="12.75" customHeight="1">
      <c r="A25" s="5"/>
      <c r="B25" s="5" t="s">
        <v>47</v>
      </c>
    </row>
    <row r="26" spans="1:5" ht="12.75" customHeight="1">
      <c r="A26" s="35"/>
      <c r="B26" s="68" t="s">
        <v>48</v>
      </c>
      <c r="C26" s="69" t="s">
        <v>49</v>
      </c>
      <c r="D26" s="70" t="s">
        <v>50</v>
      </c>
      <c r="E26" s="70" t="s">
        <v>51</v>
      </c>
    </row>
    <row r="27" spans="1:5" ht="12.75" customHeight="1">
      <c r="A27" s="31"/>
      <c r="B27" s="55" t="s">
        <v>52</v>
      </c>
      <c r="C27" s="55" t="s">
        <v>53</v>
      </c>
      <c r="D27" s="55">
        <v>8</v>
      </c>
      <c r="E27" s="55"/>
    </row>
    <row r="28" spans="1:5" ht="12.75" customHeight="1">
      <c r="A28" s="5"/>
      <c r="B28" s="71"/>
      <c r="C28" s="55" t="s">
        <v>54</v>
      </c>
      <c r="D28" s="55">
        <v>4</v>
      </c>
      <c r="E28" s="55"/>
    </row>
    <row r="29" spans="1:5" ht="12.75" customHeight="1">
      <c r="A29" s="5"/>
      <c r="B29" s="71"/>
      <c r="C29" s="55" t="s">
        <v>29</v>
      </c>
      <c r="D29" s="55">
        <v>2</v>
      </c>
      <c r="E29" s="55"/>
    </row>
    <row r="30" ht="12.75" customHeight="1"/>
    <row r="31" spans="2:10" ht="12.75" customHeight="1">
      <c r="B31" s="76" t="s">
        <v>55</v>
      </c>
      <c r="C31" s="76"/>
      <c r="D31" s="76"/>
      <c r="E31" s="76"/>
      <c r="F31" s="76"/>
      <c r="G31" s="76"/>
      <c r="H31" s="76"/>
      <c r="I31" s="76"/>
      <c r="J31" s="76"/>
    </row>
    <row r="32" spans="2:10" ht="12.75" customHeight="1">
      <c r="B32" s="18" t="s">
        <v>56</v>
      </c>
      <c r="C32" s="18"/>
      <c r="D32" s="18"/>
      <c r="E32" s="18"/>
      <c r="F32" s="18"/>
      <c r="G32" s="18"/>
      <c r="H32" s="18"/>
      <c r="I32" s="18"/>
      <c r="J32" s="18"/>
    </row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  <row r="999" ht="12.75" customHeight="1"/>
    <row r="1000" ht="12.75" customHeight="1"/>
    <row r="1001" ht="12.75" customHeight="1"/>
    <row r="1002" ht="12.75" customHeight="1"/>
    <row r="1003" ht="12.75" customHeight="1"/>
    <row r="1004" ht="12.75" customHeight="1"/>
  </sheetData>
  <sheetProtection/>
  <mergeCells count="11">
    <mergeCell ref="M12:R12"/>
    <mergeCell ref="G15:G17"/>
    <mergeCell ref="G18:G20"/>
    <mergeCell ref="B31:J31"/>
    <mergeCell ref="B32:J32"/>
    <mergeCell ref="B1:J1"/>
    <mergeCell ref="B2:J2"/>
    <mergeCell ref="B3:J3"/>
    <mergeCell ref="B4:J4"/>
    <mergeCell ref="B5:J5"/>
    <mergeCell ref="H12:K12"/>
  </mergeCells>
  <hyperlinks>
    <hyperlink ref="B5" r:id="rId1" display="bsic878006@istruzione.it; bsic878006@pec.istruzione.it www.istitutocomprensivoest1.edu.it"/>
  </hyperlinks>
  <printOptions/>
  <pageMargins left="0.7000000000000001" right="0.7000000000000001" top="1.1437007874015745" bottom="1.1437007874015745" header="0.7499999999999999" footer="0.7499999999999999"/>
  <pageSetup fitToHeight="0" fitToWidth="0" orientation="landscape" paperSize="9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4.125" style="0" customWidth="1"/>
    <col min="2" max="2" width="9.125" style="0" customWidth="1"/>
    <col min="3" max="3" width="8.625" style="0" customWidth="1"/>
    <col min="4" max="4" width="8.875" style="0" customWidth="1"/>
    <col min="5" max="5" width="12.125" style="0" customWidth="1"/>
    <col min="6" max="6" width="18.125" style="0" customWidth="1"/>
    <col min="7" max="7" width="8.875" style="0" customWidth="1"/>
    <col min="8" max="8" width="9.375" style="0" customWidth="1"/>
    <col min="9" max="9" width="8.125" style="0" customWidth="1"/>
    <col min="10" max="10" width="9.375" style="0" customWidth="1"/>
    <col min="11" max="12" width="8.125" style="0" customWidth="1"/>
    <col min="13" max="13" width="4.625" style="0" customWidth="1"/>
    <col min="14" max="14" width="6.375" style="0" customWidth="1"/>
    <col min="15" max="15" width="5.875" style="0" customWidth="1"/>
    <col min="16" max="16" width="3.625" style="0" customWidth="1"/>
    <col min="17" max="17" width="7.25390625" style="0" customWidth="1"/>
    <col min="18" max="26" width="8.125" style="0" customWidth="1"/>
    <col min="27" max="64" width="13.375" style="0" customWidth="1"/>
  </cols>
  <sheetData>
    <row r="1" spans="1:26" ht="15" customHeight="1">
      <c r="A1" s="93" t="s">
        <v>57</v>
      </c>
      <c r="B1" s="93"/>
      <c r="C1" s="93"/>
      <c r="D1" s="93"/>
      <c r="E1" s="93"/>
      <c r="F1" s="93"/>
      <c r="G1" s="93"/>
      <c r="H1" s="93"/>
      <c r="I1" s="9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9" ht="12.75" customHeight="1">
      <c r="A2" s="2" t="s">
        <v>4</v>
      </c>
      <c r="B2" s="2" t="s">
        <v>5</v>
      </c>
      <c r="C2" s="2" t="s">
        <v>6</v>
      </c>
      <c r="D2" s="3" t="s">
        <v>19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1:9" ht="12.75" customHeight="1">
      <c r="A3" s="26" t="s">
        <v>13</v>
      </c>
      <c r="B3" s="27">
        <v>2</v>
      </c>
      <c r="C3" s="27" t="s">
        <v>14</v>
      </c>
      <c r="D3" s="27">
        <v>40</v>
      </c>
      <c r="E3" s="27" t="s">
        <v>15</v>
      </c>
      <c r="F3" s="27"/>
      <c r="G3" s="27" t="s">
        <v>16</v>
      </c>
      <c r="H3" s="29">
        <f>SUM(D17:J17)</f>
        <v>10.950000000000001</v>
      </c>
      <c r="I3" s="77">
        <f>IF($K$8="si",SUM(L17:Q17),0)</f>
        <v>21</v>
      </c>
    </row>
    <row r="4" ht="12.75" customHeight="1">
      <c r="A4" s="5"/>
    </row>
    <row r="5" spans="1:11" ht="12.75" customHeight="1">
      <c r="A5" s="30"/>
      <c r="B5" s="30"/>
      <c r="C5" s="30"/>
      <c r="D5" s="30"/>
      <c r="E5" s="30"/>
      <c r="F5" s="30"/>
      <c r="G5" s="30"/>
      <c r="H5" s="30"/>
      <c r="I5" s="30"/>
      <c r="J5" s="30"/>
      <c r="K5" s="30"/>
    </row>
    <row r="6" spans="1:17" ht="12.75" customHeight="1">
      <c r="A6" s="30"/>
      <c r="B6" s="30"/>
      <c r="C6" s="30"/>
      <c r="D6" s="30"/>
      <c r="E6" s="30"/>
      <c r="F6" s="30"/>
      <c r="G6" s="72" t="s">
        <v>20</v>
      </c>
      <c r="H6" s="72"/>
      <c r="I6" s="72"/>
      <c r="J6" s="72"/>
      <c r="K6" s="32" t="s">
        <v>21</v>
      </c>
      <c r="L6" s="73" t="s">
        <v>22</v>
      </c>
      <c r="M6" s="73"/>
      <c r="N6" s="73"/>
      <c r="O6" s="73"/>
      <c r="P6" s="73"/>
      <c r="Q6" s="73"/>
    </row>
    <row r="7" spans="1:17" ht="12.75" customHeight="1">
      <c r="A7" s="30"/>
      <c r="B7" s="30"/>
      <c r="C7" s="30"/>
      <c r="D7" s="30"/>
      <c r="E7" s="30"/>
      <c r="F7" s="30"/>
      <c r="G7" s="33" t="s">
        <v>23</v>
      </c>
      <c r="H7" s="33" t="s">
        <v>24</v>
      </c>
      <c r="I7" s="33" t="s">
        <v>25</v>
      </c>
      <c r="J7" s="33" t="s">
        <v>26</v>
      </c>
      <c r="K7" s="32" t="s">
        <v>27</v>
      </c>
      <c r="L7" s="34" t="s">
        <v>28</v>
      </c>
      <c r="M7" s="34" t="s">
        <v>29</v>
      </c>
      <c r="N7" s="34" t="s">
        <v>24</v>
      </c>
      <c r="O7" s="34" t="s">
        <v>30</v>
      </c>
      <c r="P7" s="34" t="s">
        <v>7</v>
      </c>
      <c r="Q7" s="34" t="s">
        <v>10</v>
      </c>
    </row>
    <row r="8" spans="1:17" ht="12.75" customHeight="1">
      <c r="A8" s="36" t="s">
        <v>31</v>
      </c>
      <c r="B8" s="38" t="s">
        <v>28</v>
      </c>
      <c r="C8" s="38" t="s">
        <v>29</v>
      </c>
      <c r="D8" s="38" t="s">
        <v>24</v>
      </c>
      <c r="E8" s="38" t="s">
        <v>30</v>
      </c>
      <c r="F8" s="36" t="s">
        <v>32</v>
      </c>
      <c r="G8" s="40">
        <v>1</v>
      </c>
      <c r="H8" s="40">
        <v>2</v>
      </c>
      <c r="I8" s="40">
        <v>3</v>
      </c>
      <c r="J8" s="40">
        <v>4</v>
      </c>
      <c r="K8" s="78" t="s">
        <v>58</v>
      </c>
      <c r="L8" s="79">
        <v>0</v>
      </c>
      <c r="M8" s="79">
        <v>0</v>
      </c>
      <c r="N8" s="79">
        <v>1</v>
      </c>
      <c r="O8" s="79">
        <v>2</v>
      </c>
      <c r="P8" s="80"/>
      <c r="Q8" s="80" t="s">
        <v>33</v>
      </c>
    </row>
    <row r="9" spans="1:17" ht="12.75" customHeight="1">
      <c r="A9" s="45" t="s">
        <v>34</v>
      </c>
      <c r="B9" s="81" t="s">
        <v>51</v>
      </c>
      <c r="C9" s="82"/>
      <c r="D9" s="83"/>
      <c r="E9" s="83"/>
      <c r="F9" s="94" t="s">
        <v>35</v>
      </c>
      <c r="G9" s="45">
        <f aca="true" t="shared" si="0" ref="G9:J14">IF(B9="X",0.33*G$8,0)</f>
        <v>0.33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5"/>
      <c r="L9" s="45">
        <f aca="true" t="shared" si="1" ref="L9:O16">IF($K$8="si",IF(B9="X",1*L$8,0),0)</f>
        <v>0</v>
      </c>
      <c r="M9" s="45">
        <f t="shared" si="1"/>
        <v>0</v>
      </c>
      <c r="N9" s="45">
        <f t="shared" si="1"/>
        <v>0</v>
      </c>
      <c r="O9" s="45">
        <f t="shared" si="1"/>
        <v>0</v>
      </c>
      <c r="P9" s="45">
        <f>IF(D$3=40,6,0)</f>
        <v>6</v>
      </c>
      <c r="Q9" s="45">
        <f>IF(G3="c.3",9,0)</f>
        <v>9</v>
      </c>
    </row>
    <row r="10" spans="1:17" ht="12.75" customHeight="1">
      <c r="A10" s="45" t="s">
        <v>36</v>
      </c>
      <c r="B10" s="83"/>
      <c r="C10" s="82"/>
      <c r="D10" s="81" t="s">
        <v>51</v>
      </c>
      <c r="E10" s="83"/>
      <c r="F10" s="94"/>
      <c r="G10" s="45">
        <f t="shared" si="0"/>
        <v>0</v>
      </c>
      <c r="H10" s="45">
        <f t="shared" si="0"/>
        <v>0</v>
      </c>
      <c r="I10" s="45">
        <f t="shared" si="0"/>
        <v>0.99</v>
      </c>
      <c r="J10" s="45">
        <f t="shared" si="0"/>
        <v>0</v>
      </c>
      <c r="K10" s="5"/>
      <c r="L10" s="45">
        <f t="shared" si="1"/>
        <v>0</v>
      </c>
      <c r="M10" s="45">
        <f t="shared" si="1"/>
        <v>0</v>
      </c>
      <c r="N10" s="45">
        <f t="shared" si="1"/>
        <v>1</v>
      </c>
      <c r="O10" s="45">
        <f t="shared" si="1"/>
        <v>0</v>
      </c>
      <c r="P10" s="45">
        <f>IF(D$3="37.5",4,0)</f>
        <v>0</v>
      </c>
      <c r="Q10" s="45">
        <f>IF(G3="c.1",6,0)</f>
        <v>0</v>
      </c>
    </row>
    <row r="11" spans="1:17" ht="12.75" customHeight="1">
      <c r="A11" s="45" t="s">
        <v>37</v>
      </c>
      <c r="B11" s="82"/>
      <c r="C11" s="82" t="s">
        <v>51</v>
      </c>
      <c r="D11" s="82"/>
      <c r="E11" s="83"/>
      <c r="F11" s="94"/>
      <c r="G11" s="45">
        <f t="shared" si="0"/>
        <v>0</v>
      </c>
      <c r="H11" s="45">
        <f t="shared" si="0"/>
        <v>0.66</v>
      </c>
      <c r="I11" s="45">
        <f t="shared" si="0"/>
        <v>0</v>
      </c>
      <c r="J11" s="45">
        <f t="shared" si="0"/>
        <v>0</v>
      </c>
      <c r="K11" s="5"/>
      <c r="L11" s="45">
        <f t="shared" si="1"/>
        <v>0</v>
      </c>
      <c r="M11" s="45">
        <f t="shared" si="1"/>
        <v>0</v>
      </c>
      <c r="N11" s="45">
        <f t="shared" si="1"/>
        <v>0</v>
      </c>
      <c r="O11" s="45">
        <f t="shared" si="1"/>
        <v>0</v>
      </c>
      <c r="P11" s="45">
        <f>IF(B$3=31.5,1,0)</f>
        <v>0</v>
      </c>
      <c r="Q11" s="45">
        <v>0</v>
      </c>
    </row>
    <row r="12" spans="1:17" ht="12.75" customHeight="1">
      <c r="A12" s="47" t="s">
        <v>38</v>
      </c>
      <c r="B12" s="84"/>
      <c r="C12" s="85"/>
      <c r="D12" s="84"/>
      <c r="E12" s="86" t="s">
        <v>51</v>
      </c>
      <c r="F12" s="95" t="s">
        <v>39</v>
      </c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1.32</v>
      </c>
      <c r="K12" s="5"/>
      <c r="L12" s="45">
        <f t="shared" si="1"/>
        <v>0</v>
      </c>
      <c r="M12" s="45">
        <f t="shared" si="1"/>
        <v>0</v>
      </c>
      <c r="N12" s="45">
        <f t="shared" si="1"/>
        <v>0</v>
      </c>
      <c r="O12" s="45">
        <f t="shared" si="1"/>
        <v>2</v>
      </c>
      <c r="P12" s="45">
        <f>IF(B$3=30,0,0)</f>
        <v>0</v>
      </c>
      <c r="Q12" s="45">
        <v>0</v>
      </c>
    </row>
    <row r="13" spans="1:17" ht="12.75" customHeight="1">
      <c r="A13" s="47" t="s">
        <v>40</v>
      </c>
      <c r="B13" s="84"/>
      <c r="C13" s="85"/>
      <c r="D13" s="86" t="s">
        <v>51</v>
      </c>
      <c r="E13" s="84"/>
      <c r="F13" s="95"/>
      <c r="G13" s="45">
        <f t="shared" si="0"/>
        <v>0</v>
      </c>
      <c r="H13" s="45">
        <f t="shared" si="0"/>
        <v>0</v>
      </c>
      <c r="I13" s="45">
        <f t="shared" si="0"/>
        <v>0.99</v>
      </c>
      <c r="J13" s="45">
        <f t="shared" si="0"/>
        <v>0</v>
      </c>
      <c r="K13" s="5"/>
      <c r="L13" s="45">
        <f t="shared" si="1"/>
        <v>0</v>
      </c>
      <c r="M13" s="45">
        <f t="shared" si="1"/>
        <v>0</v>
      </c>
      <c r="N13" s="45">
        <f t="shared" si="1"/>
        <v>1</v>
      </c>
      <c r="O13" s="45">
        <f t="shared" si="1"/>
        <v>0</v>
      </c>
      <c r="P13" s="45">
        <f>IF(B$3=30,0,0)</f>
        <v>0</v>
      </c>
      <c r="Q13" s="45">
        <v>0</v>
      </c>
    </row>
    <row r="14" spans="1:17" ht="12.75" customHeight="1">
      <c r="A14" s="47" t="s">
        <v>41</v>
      </c>
      <c r="B14" s="84"/>
      <c r="C14" s="85" t="s">
        <v>51</v>
      </c>
      <c r="D14" s="84"/>
      <c r="E14" s="84"/>
      <c r="F14" s="95"/>
      <c r="G14" s="45">
        <f t="shared" si="0"/>
        <v>0</v>
      </c>
      <c r="H14" s="45">
        <f t="shared" si="0"/>
        <v>0.66</v>
      </c>
      <c r="I14" s="45">
        <f t="shared" si="0"/>
        <v>0</v>
      </c>
      <c r="J14" s="45">
        <f t="shared" si="0"/>
        <v>0</v>
      </c>
      <c r="K14" s="5"/>
      <c r="L14" s="45">
        <f t="shared" si="1"/>
        <v>0</v>
      </c>
      <c r="M14" s="45">
        <f t="shared" si="1"/>
        <v>0</v>
      </c>
      <c r="N14" s="45">
        <f t="shared" si="1"/>
        <v>0</v>
      </c>
      <c r="O14" s="45">
        <f t="shared" si="1"/>
        <v>0</v>
      </c>
      <c r="P14" s="45">
        <f>IF(B$3=30,0,0)</f>
        <v>0</v>
      </c>
      <c r="Q14" s="45">
        <v>0</v>
      </c>
    </row>
    <row r="15" spans="1:17" ht="54.75" customHeight="1">
      <c r="A15" s="51" t="s">
        <v>42</v>
      </c>
      <c r="B15" s="71"/>
      <c r="C15" s="87" t="s">
        <v>51</v>
      </c>
      <c r="D15" s="71"/>
      <c r="E15" s="71"/>
      <c r="F15" s="88" t="s">
        <v>43</v>
      </c>
      <c r="G15" s="54">
        <f>IF(B15="X",1*G$8,0)</f>
        <v>0</v>
      </c>
      <c r="H15" s="54">
        <f>IF(C15="X",1*H$8,0)</f>
        <v>2</v>
      </c>
      <c r="I15" s="54">
        <f>IF(D15="X",1*I$8,0)</f>
        <v>0</v>
      </c>
      <c r="J15" s="54">
        <f>IF(E15="X",1*J$8,0)</f>
        <v>0</v>
      </c>
      <c r="K15" s="5"/>
      <c r="L15" s="55">
        <f t="shared" si="1"/>
        <v>0</v>
      </c>
      <c r="M15" s="55">
        <f t="shared" si="1"/>
        <v>0</v>
      </c>
      <c r="N15" s="55">
        <f t="shared" si="1"/>
        <v>0</v>
      </c>
      <c r="O15" s="55">
        <f t="shared" si="1"/>
        <v>0</v>
      </c>
      <c r="P15" s="55">
        <f>IF(B$3=30,0,0)</f>
        <v>0</v>
      </c>
      <c r="Q15" s="55">
        <v>0</v>
      </c>
    </row>
    <row r="16" spans="1:17" ht="63.75" customHeight="1">
      <c r="A16" s="89" t="s">
        <v>44</v>
      </c>
      <c r="B16" s="90"/>
      <c r="C16" s="90"/>
      <c r="D16" s="90"/>
      <c r="E16" s="91" t="s">
        <v>51</v>
      </c>
      <c r="F16" s="92" t="s">
        <v>45</v>
      </c>
      <c r="G16" s="62">
        <f>IF(B16="X",1*G8,0)</f>
        <v>0</v>
      </c>
      <c r="H16" s="62">
        <f>IF(C16="X",1*H8,0)</f>
        <v>0</v>
      </c>
      <c r="I16" s="62">
        <f>IF(D16="X",1*I8,0)</f>
        <v>0</v>
      </c>
      <c r="J16" s="62">
        <f>IF(E16="X",1*J8,0)</f>
        <v>4</v>
      </c>
      <c r="K16" s="5"/>
      <c r="L16" s="60">
        <f t="shared" si="1"/>
        <v>0</v>
      </c>
      <c r="M16" s="60">
        <f t="shared" si="1"/>
        <v>0</v>
      </c>
      <c r="N16" s="60">
        <f t="shared" si="1"/>
        <v>0</v>
      </c>
      <c r="O16" s="60">
        <f t="shared" si="1"/>
        <v>2</v>
      </c>
      <c r="P16" s="60">
        <f>IF(B$3=30,0,0)</f>
        <v>0</v>
      </c>
      <c r="Q16" s="60">
        <v>0</v>
      </c>
    </row>
    <row r="17" spans="1:17" ht="12.75" customHeight="1">
      <c r="A17" s="64" t="s">
        <v>46</v>
      </c>
      <c r="B17" s="65"/>
      <c r="C17" s="66">
        <f>IF($D23="X",2,0)</f>
        <v>0</v>
      </c>
      <c r="D17" s="66">
        <f>IF($D22="X",4,0)</f>
        <v>0</v>
      </c>
      <c r="E17" s="66">
        <f>IF(D21="X",8,0)</f>
        <v>0</v>
      </c>
      <c r="F17" s="4"/>
      <c r="G17" s="5">
        <f>SUM(G9:G16)</f>
        <v>0.33</v>
      </c>
      <c r="H17" s="5">
        <f>SUM(H9:H16)</f>
        <v>3.3200000000000003</v>
      </c>
      <c r="I17" s="5">
        <f>SUM(I9:I16)</f>
        <v>1.98</v>
      </c>
      <c r="J17" s="5">
        <f>SUM(J9:J16)</f>
        <v>5.32</v>
      </c>
      <c r="K17" s="5"/>
      <c r="L17" s="5">
        <f aca="true" t="shared" si="2" ref="L17:Q17">SUM(L9:L16)</f>
        <v>0</v>
      </c>
      <c r="M17" s="5">
        <f t="shared" si="2"/>
        <v>0</v>
      </c>
      <c r="N17" s="5">
        <f t="shared" si="2"/>
        <v>2</v>
      </c>
      <c r="O17" s="5">
        <f t="shared" si="2"/>
        <v>4</v>
      </c>
      <c r="P17" s="5">
        <f t="shared" si="2"/>
        <v>6</v>
      </c>
      <c r="Q17" s="5">
        <f t="shared" si="2"/>
        <v>9</v>
      </c>
    </row>
    <row r="18" ht="12.75" customHeight="1">
      <c r="A18" s="5"/>
    </row>
    <row r="19" ht="12.75" customHeight="1">
      <c r="A19" s="5" t="s">
        <v>47</v>
      </c>
    </row>
    <row r="20" spans="1:4" ht="12.75" customHeight="1">
      <c r="A20" s="68" t="s">
        <v>48</v>
      </c>
      <c r="B20" s="69" t="s">
        <v>49</v>
      </c>
      <c r="C20" s="70" t="s">
        <v>50</v>
      </c>
      <c r="D20" s="70" t="s">
        <v>51</v>
      </c>
    </row>
    <row r="21" spans="1:4" ht="12.75" customHeight="1">
      <c r="A21" s="55" t="s">
        <v>52</v>
      </c>
      <c r="B21" s="55" t="s">
        <v>53</v>
      </c>
      <c r="C21" s="55">
        <v>8</v>
      </c>
      <c r="D21" s="55"/>
    </row>
    <row r="22" spans="1:4" ht="12.75" customHeight="1">
      <c r="A22" s="71"/>
      <c r="B22" s="55" t="s">
        <v>54</v>
      </c>
      <c r="C22" s="55">
        <v>4</v>
      </c>
      <c r="D22" s="55"/>
    </row>
    <row r="23" spans="1:4" ht="12.75" customHeight="1">
      <c r="A23" s="71"/>
      <c r="B23" s="55" t="s">
        <v>29</v>
      </c>
      <c r="C23" s="55">
        <v>2</v>
      </c>
      <c r="D23" s="5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/>
  <mergeCells count="5">
    <mergeCell ref="A1:I1"/>
    <mergeCell ref="G6:J6"/>
    <mergeCell ref="L6:Q6"/>
    <mergeCell ref="F9:F11"/>
    <mergeCell ref="F12:F14"/>
  </mergeCells>
  <printOptions/>
  <pageMargins left="0.7000000000000001" right="0.7000000000000001" top="1.1437007874015745" bottom="1.1437007874015745" header="0.7499999999999999" footer="0.7499999999999999"/>
  <pageSetup fitToHeight="0" fitToWidth="0" orientation="landscape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4.125" style="0" customWidth="1"/>
    <col min="2" max="2" width="9.125" style="0" customWidth="1"/>
    <col min="3" max="3" width="8.625" style="0" customWidth="1"/>
    <col min="4" max="4" width="6.75390625" style="0" customWidth="1"/>
    <col min="5" max="5" width="12.125" style="0" customWidth="1"/>
    <col min="6" max="6" width="18.125" style="0" customWidth="1"/>
    <col min="7" max="7" width="8.875" style="0" customWidth="1"/>
    <col min="8" max="8" width="9.375" style="0" customWidth="1"/>
    <col min="9" max="9" width="8.125" style="0" customWidth="1"/>
    <col min="10" max="10" width="9.375" style="0" customWidth="1"/>
    <col min="11" max="11" width="8.125" style="0" customWidth="1"/>
    <col min="12" max="12" width="8.75390625" style="0" customWidth="1"/>
    <col min="13" max="26" width="8.125" style="0" customWidth="1"/>
    <col min="27" max="64" width="13.375" style="0" customWidth="1"/>
  </cols>
  <sheetData>
    <row r="1" spans="1:26" ht="15" customHeight="1">
      <c r="A1" s="5"/>
      <c r="B1" s="5"/>
      <c r="C1" s="12"/>
      <c r="D1" s="1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9" ht="12.75" customHeight="1">
      <c r="A2" s="2" t="s">
        <v>4</v>
      </c>
      <c r="B2" s="2" t="s">
        <v>5</v>
      </c>
      <c r="C2" s="2" t="s">
        <v>6</v>
      </c>
      <c r="D2" s="3" t="s">
        <v>19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1:9" ht="12.75" customHeight="1">
      <c r="A3" s="26"/>
      <c r="B3" s="27"/>
      <c r="C3" s="27"/>
      <c r="D3" s="27"/>
      <c r="E3" s="27"/>
      <c r="F3" s="27"/>
      <c r="G3" s="27"/>
      <c r="H3" s="29">
        <f>SUM(B17:J17)</f>
        <v>0</v>
      </c>
      <c r="I3" s="29">
        <f>IF($K$8="si",SUM(L17:Q17),0)</f>
        <v>0</v>
      </c>
    </row>
    <row r="4" spans="1:10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6" ht="12.75" customHeight="1">
      <c r="A5" s="30"/>
      <c r="B5" s="30"/>
      <c r="C5" s="30"/>
      <c r="D5" s="30"/>
      <c r="E5" s="30"/>
      <c r="F5" s="30"/>
    </row>
    <row r="6" spans="1:17" ht="12.75" customHeight="1">
      <c r="A6" s="30"/>
      <c r="B6" s="30"/>
      <c r="C6" s="30"/>
      <c r="D6" s="30"/>
      <c r="E6" s="30"/>
      <c r="F6" s="30"/>
      <c r="G6" s="72" t="s">
        <v>20</v>
      </c>
      <c r="H6" s="72"/>
      <c r="I6" s="72"/>
      <c r="J6" s="72"/>
      <c r="K6" s="5" t="s">
        <v>21</v>
      </c>
      <c r="L6" s="73" t="s">
        <v>22</v>
      </c>
      <c r="M6" s="73"/>
      <c r="N6" s="73"/>
      <c r="O6" s="73"/>
      <c r="P6" s="73"/>
      <c r="Q6" s="73"/>
    </row>
    <row r="7" spans="1:17" ht="12.75" customHeight="1">
      <c r="A7" s="30"/>
      <c r="B7" s="30"/>
      <c r="C7" s="30"/>
      <c r="D7" s="30"/>
      <c r="E7" s="30"/>
      <c r="F7" s="30"/>
      <c r="G7" s="33" t="s">
        <v>23</v>
      </c>
      <c r="H7" s="33" t="s">
        <v>24</v>
      </c>
      <c r="I7" s="33" t="s">
        <v>25</v>
      </c>
      <c r="J7" s="33" t="s">
        <v>26</v>
      </c>
      <c r="K7" s="5" t="s">
        <v>27</v>
      </c>
      <c r="L7" s="34" t="s">
        <v>28</v>
      </c>
      <c r="M7" s="34" t="s">
        <v>29</v>
      </c>
      <c r="N7" s="34" t="s">
        <v>24</v>
      </c>
      <c r="O7" s="34" t="s">
        <v>30</v>
      </c>
      <c r="P7" s="34" t="s">
        <v>7</v>
      </c>
      <c r="Q7" s="34" t="s">
        <v>10</v>
      </c>
    </row>
    <row r="8" spans="1:17" ht="12.75" customHeight="1">
      <c r="A8" s="36" t="s">
        <v>31</v>
      </c>
      <c r="B8" s="38" t="s">
        <v>28</v>
      </c>
      <c r="C8" s="38" t="s">
        <v>29</v>
      </c>
      <c r="D8" s="38" t="s">
        <v>24</v>
      </c>
      <c r="E8" s="38" t="s">
        <v>30</v>
      </c>
      <c r="F8" s="36" t="s">
        <v>32</v>
      </c>
      <c r="G8" s="40">
        <v>1</v>
      </c>
      <c r="H8" s="40">
        <v>2</v>
      </c>
      <c r="I8" s="40">
        <v>3</v>
      </c>
      <c r="J8" s="96">
        <v>4</v>
      </c>
      <c r="K8" s="41"/>
      <c r="L8" s="79">
        <v>0</v>
      </c>
      <c r="M8" s="79">
        <v>0</v>
      </c>
      <c r="N8" s="79">
        <v>1</v>
      </c>
      <c r="O8" s="79">
        <v>2</v>
      </c>
      <c r="P8" s="80"/>
      <c r="Q8" s="80" t="s">
        <v>33</v>
      </c>
    </row>
    <row r="9" spans="1:17" ht="12.75" customHeight="1">
      <c r="A9" s="45" t="s">
        <v>34</v>
      </c>
      <c r="B9" s="45"/>
      <c r="C9" s="45"/>
      <c r="D9" s="45"/>
      <c r="E9" s="97"/>
      <c r="F9" s="94" t="s">
        <v>35</v>
      </c>
      <c r="G9" s="45">
        <f aca="true" t="shared" si="0" ref="G9:J14">IF(B9="X",0.33*G$8,0)</f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5"/>
      <c r="L9" s="45">
        <f aca="true" t="shared" si="1" ref="L9:O16">IF($K$8="si",IF(B9="X",1*L$8,0),0)</f>
        <v>0</v>
      </c>
      <c r="M9" s="45">
        <f t="shared" si="1"/>
        <v>0</v>
      </c>
      <c r="N9" s="45">
        <f t="shared" si="1"/>
        <v>0</v>
      </c>
      <c r="O9" s="45">
        <f t="shared" si="1"/>
        <v>0</v>
      </c>
      <c r="P9" s="45">
        <f>IF(D$3=40,6,0)</f>
        <v>0</v>
      </c>
      <c r="Q9" s="45">
        <f>IF(G3="c.3",9,0)</f>
        <v>0</v>
      </c>
    </row>
    <row r="10" spans="1:17" ht="12.75" customHeight="1">
      <c r="A10" s="45" t="s">
        <v>36</v>
      </c>
      <c r="B10" s="45"/>
      <c r="C10" s="45"/>
      <c r="D10" s="45"/>
      <c r="E10" s="97"/>
      <c r="F10" s="94"/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5"/>
      <c r="L10" s="45">
        <f t="shared" si="1"/>
        <v>0</v>
      </c>
      <c r="M10" s="45">
        <f t="shared" si="1"/>
        <v>0</v>
      </c>
      <c r="N10" s="45">
        <f t="shared" si="1"/>
        <v>0</v>
      </c>
      <c r="O10" s="45">
        <f t="shared" si="1"/>
        <v>0</v>
      </c>
      <c r="P10" s="45">
        <f>IF(D$3="37.5",4,0)</f>
        <v>0</v>
      </c>
      <c r="Q10" s="45">
        <f>IF(G3="c.1",6,0)</f>
        <v>0</v>
      </c>
    </row>
    <row r="11" spans="1:17" ht="12.75" customHeight="1">
      <c r="A11" s="45" t="s">
        <v>37</v>
      </c>
      <c r="B11" s="45"/>
      <c r="C11" s="45"/>
      <c r="D11" s="45"/>
      <c r="E11" s="97"/>
      <c r="F11" s="94"/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5"/>
      <c r="L11" s="45">
        <f t="shared" si="1"/>
        <v>0</v>
      </c>
      <c r="M11" s="45">
        <f t="shared" si="1"/>
        <v>0</v>
      </c>
      <c r="N11" s="45">
        <f t="shared" si="1"/>
        <v>0</v>
      </c>
      <c r="O11" s="45">
        <f t="shared" si="1"/>
        <v>0</v>
      </c>
      <c r="P11" s="45">
        <f>IF(B$3=31.5,1,0)</f>
        <v>0</v>
      </c>
      <c r="Q11" s="45">
        <v>0</v>
      </c>
    </row>
    <row r="12" spans="1:17" ht="12.75" customHeight="1">
      <c r="A12" s="47" t="s">
        <v>38</v>
      </c>
      <c r="B12" s="47"/>
      <c r="C12" s="47"/>
      <c r="D12" s="47"/>
      <c r="E12" s="98"/>
      <c r="F12" s="95" t="s">
        <v>39</v>
      </c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0</v>
      </c>
      <c r="K12" s="5"/>
      <c r="L12" s="45">
        <f t="shared" si="1"/>
        <v>0</v>
      </c>
      <c r="M12" s="45">
        <f t="shared" si="1"/>
        <v>0</v>
      </c>
      <c r="N12" s="45">
        <f t="shared" si="1"/>
        <v>0</v>
      </c>
      <c r="O12" s="45">
        <f t="shared" si="1"/>
        <v>0</v>
      </c>
      <c r="P12" s="45">
        <f>IF(B$3=30,0,0)</f>
        <v>0</v>
      </c>
      <c r="Q12" s="45">
        <v>0</v>
      </c>
    </row>
    <row r="13" spans="1:17" ht="12.75" customHeight="1">
      <c r="A13" s="47" t="s">
        <v>40</v>
      </c>
      <c r="B13" s="47"/>
      <c r="C13" s="47"/>
      <c r="D13" s="47"/>
      <c r="E13" s="98"/>
      <c r="F13" s="95"/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5"/>
      <c r="L13" s="45">
        <f t="shared" si="1"/>
        <v>0</v>
      </c>
      <c r="M13" s="45">
        <f t="shared" si="1"/>
        <v>0</v>
      </c>
      <c r="N13" s="45">
        <f t="shared" si="1"/>
        <v>0</v>
      </c>
      <c r="O13" s="45">
        <f t="shared" si="1"/>
        <v>0</v>
      </c>
      <c r="P13" s="45">
        <f>IF(B$3=30,0,0)</f>
        <v>0</v>
      </c>
      <c r="Q13" s="45">
        <v>0</v>
      </c>
    </row>
    <row r="14" spans="1:17" ht="12.75" customHeight="1">
      <c r="A14" s="47" t="s">
        <v>41</v>
      </c>
      <c r="B14" s="47"/>
      <c r="C14" s="47"/>
      <c r="D14" s="47"/>
      <c r="E14" s="98"/>
      <c r="F14" s="95"/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5"/>
      <c r="L14" s="45">
        <f t="shared" si="1"/>
        <v>0</v>
      </c>
      <c r="M14" s="45">
        <f t="shared" si="1"/>
        <v>0</v>
      </c>
      <c r="N14" s="45">
        <f t="shared" si="1"/>
        <v>0</v>
      </c>
      <c r="O14" s="45">
        <f t="shared" si="1"/>
        <v>0</v>
      </c>
      <c r="P14" s="45">
        <f>IF(B$3=30,0,0)</f>
        <v>0</v>
      </c>
      <c r="Q14" s="45">
        <v>0</v>
      </c>
    </row>
    <row r="15" spans="1:17" ht="54.75" customHeight="1">
      <c r="A15" s="51" t="s">
        <v>42</v>
      </c>
      <c r="B15" s="51"/>
      <c r="C15" s="51"/>
      <c r="D15" s="51"/>
      <c r="E15" s="99"/>
      <c r="F15" s="88" t="s">
        <v>43</v>
      </c>
      <c r="G15" s="54">
        <f>IF(B15="X",1*G$8,0)</f>
        <v>0</v>
      </c>
      <c r="H15" s="54">
        <f>IF(C15="X",1*H$8,0)</f>
        <v>0</v>
      </c>
      <c r="I15" s="54">
        <f>IF(D15="X",1*I$8,0)</f>
        <v>0</v>
      </c>
      <c r="J15" s="54">
        <f>IF(E15="X",1*J$8,0)</f>
        <v>0</v>
      </c>
      <c r="K15" s="5"/>
      <c r="L15" s="55">
        <f t="shared" si="1"/>
        <v>0</v>
      </c>
      <c r="M15" s="55">
        <f t="shared" si="1"/>
        <v>0</v>
      </c>
      <c r="N15" s="55">
        <f t="shared" si="1"/>
        <v>0</v>
      </c>
      <c r="O15" s="55">
        <f t="shared" si="1"/>
        <v>0</v>
      </c>
      <c r="P15" s="55">
        <f>IF(B$3=30,0,0)</f>
        <v>0</v>
      </c>
      <c r="Q15" s="55">
        <v>0</v>
      </c>
    </row>
    <row r="16" spans="1:17" ht="63.75" customHeight="1">
      <c r="A16" s="89" t="s">
        <v>44</v>
      </c>
      <c r="B16" s="89"/>
      <c r="C16" s="89"/>
      <c r="D16" s="89"/>
      <c r="E16" s="100"/>
      <c r="F16" s="92" t="s">
        <v>45</v>
      </c>
      <c r="G16" s="62">
        <f>IF(B16="X",1*G8,0)</f>
        <v>0</v>
      </c>
      <c r="H16" s="62">
        <f>IF(C16="X",1*H8,0)</f>
        <v>0</v>
      </c>
      <c r="I16" s="62">
        <f>IF(D16="X",1*I8,0)</f>
        <v>0</v>
      </c>
      <c r="J16" s="62">
        <f>IF(E16="X",1*J8,0)</f>
        <v>0</v>
      </c>
      <c r="K16" s="5"/>
      <c r="L16" s="60">
        <f t="shared" si="1"/>
        <v>0</v>
      </c>
      <c r="M16" s="60">
        <f t="shared" si="1"/>
        <v>0</v>
      </c>
      <c r="N16" s="60">
        <f t="shared" si="1"/>
        <v>0</v>
      </c>
      <c r="O16" s="60">
        <f t="shared" si="1"/>
        <v>0</v>
      </c>
      <c r="P16" s="60">
        <f>IF(B$3=30,0,0)</f>
        <v>0</v>
      </c>
      <c r="Q16" s="60">
        <v>0</v>
      </c>
    </row>
    <row r="17" spans="1:17" ht="12.75" customHeight="1">
      <c r="A17" s="64" t="s">
        <v>46</v>
      </c>
      <c r="B17" s="65"/>
      <c r="C17" s="66">
        <f>IF($D23="X",2,0)</f>
        <v>0</v>
      </c>
      <c r="D17" s="66">
        <f>IF($D22="X",4,0)</f>
        <v>0</v>
      </c>
      <c r="E17" s="66">
        <f>IF(D21="X",8,0)</f>
        <v>0</v>
      </c>
      <c r="G17" s="5">
        <f>SUM(G9:G16)</f>
        <v>0</v>
      </c>
      <c r="H17" s="5">
        <f>SUM(H9:H16)</f>
        <v>0</v>
      </c>
      <c r="I17" s="5">
        <f>SUM(I9:I16)</f>
        <v>0</v>
      </c>
      <c r="J17" s="5">
        <f>SUM(J9:J16)</f>
        <v>0</v>
      </c>
      <c r="K17" s="5"/>
      <c r="L17" s="5">
        <f aca="true" t="shared" si="2" ref="L17:Q17">SUM(L9:L16)</f>
        <v>0</v>
      </c>
      <c r="M17" s="5">
        <f t="shared" si="2"/>
        <v>0</v>
      </c>
      <c r="N17" s="5">
        <f t="shared" si="2"/>
        <v>0</v>
      </c>
      <c r="O17" s="5">
        <f t="shared" si="2"/>
        <v>0</v>
      </c>
      <c r="P17" s="5">
        <f t="shared" si="2"/>
        <v>0</v>
      </c>
      <c r="Q17" s="5">
        <f t="shared" si="2"/>
        <v>0</v>
      </c>
    </row>
    <row r="18" ht="12.75" customHeight="1">
      <c r="A18" s="5"/>
    </row>
    <row r="19" ht="12.75" customHeight="1">
      <c r="A19" s="5" t="s">
        <v>47</v>
      </c>
    </row>
    <row r="20" spans="1:4" ht="12.75" customHeight="1">
      <c r="A20" s="68" t="s">
        <v>48</v>
      </c>
      <c r="B20" s="69" t="s">
        <v>49</v>
      </c>
      <c r="C20" s="70" t="s">
        <v>50</v>
      </c>
      <c r="D20" s="70" t="s">
        <v>51</v>
      </c>
    </row>
    <row r="21" spans="1:4" ht="12.75" customHeight="1">
      <c r="A21" s="55" t="s">
        <v>52</v>
      </c>
      <c r="B21" s="55" t="s">
        <v>53</v>
      </c>
      <c r="C21" s="55">
        <v>8</v>
      </c>
      <c r="D21" s="55"/>
    </row>
    <row r="22" spans="1:4" ht="12.75" customHeight="1">
      <c r="A22" s="71"/>
      <c r="B22" s="55" t="s">
        <v>54</v>
      </c>
      <c r="C22" s="55">
        <v>4</v>
      </c>
      <c r="D22" s="55"/>
    </row>
    <row r="23" spans="1:4" ht="12.75" customHeight="1">
      <c r="A23" s="71"/>
      <c r="B23" s="55" t="s">
        <v>29</v>
      </c>
      <c r="C23" s="55">
        <v>2</v>
      </c>
      <c r="D23" s="5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/>
  <mergeCells count="5">
    <mergeCell ref="C1:D1"/>
    <mergeCell ref="G6:J6"/>
    <mergeCell ref="L6:Q6"/>
    <mergeCell ref="F9:F11"/>
    <mergeCell ref="F12:F14"/>
  </mergeCells>
  <printOptions/>
  <pageMargins left="0.7000000000000001" right="0.7000000000000001" top="1.1437007874015745" bottom="1.1437007874015745" header="0.7499999999999999" footer="0.7499999999999999"/>
  <pageSetup fitToHeight="0" fitToWidth="0" orientation="landscape" paperSize="9"/>
</worksheet>
</file>

<file path=xl/worksheets/sheet5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4.125" style="0" customWidth="1"/>
    <col min="2" max="2" width="9.125" style="0" customWidth="1"/>
    <col min="3" max="3" width="8.625" style="0" customWidth="1"/>
    <col min="4" max="4" width="6.75390625" style="0" customWidth="1"/>
    <col min="5" max="5" width="12.125" style="0" customWidth="1"/>
    <col min="6" max="6" width="18.125" style="0" customWidth="1"/>
    <col min="7" max="7" width="8.875" style="0" customWidth="1"/>
    <col min="8" max="8" width="9.375" style="0" customWidth="1"/>
    <col min="9" max="9" width="8.125" style="0" customWidth="1"/>
    <col min="10" max="10" width="9.375" style="0" customWidth="1"/>
    <col min="11" max="11" width="8.125" style="0" customWidth="1"/>
    <col min="12" max="12" width="8.75390625" style="0" customWidth="1"/>
    <col min="13" max="13" width="4.625" style="0" customWidth="1"/>
    <col min="14" max="14" width="8.125" style="0" customWidth="1"/>
    <col min="15" max="15" width="5.875" style="0" customWidth="1"/>
    <col min="16" max="16" width="3.625" style="0" customWidth="1"/>
    <col min="17" max="17" width="7.25390625" style="0" customWidth="1"/>
    <col min="18" max="26" width="8.125" style="0" customWidth="1"/>
    <col min="27" max="64" width="13.375" style="0" customWidth="1"/>
  </cols>
  <sheetData>
    <row r="1" spans="1:26" ht="15" customHeight="1">
      <c r="A1" s="5"/>
      <c r="B1" s="5"/>
      <c r="C1" s="12"/>
      <c r="D1" s="1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9" ht="12.75" customHeight="1">
      <c r="A2" s="2" t="s">
        <v>4</v>
      </c>
      <c r="B2" s="2" t="s">
        <v>5</v>
      </c>
      <c r="C2" s="2" t="s">
        <v>6</v>
      </c>
      <c r="D2" s="3" t="s">
        <v>19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1:9" ht="12.75" customHeight="1">
      <c r="A3" s="26"/>
      <c r="B3" s="27"/>
      <c r="C3" s="27"/>
      <c r="D3" s="27"/>
      <c r="E3" s="27"/>
      <c r="F3" s="27"/>
      <c r="G3" s="27"/>
      <c r="H3" s="29">
        <f>SUM(B17:J17)</f>
        <v>0</v>
      </c>
      <c r="I3" s="29">
        <f>IF($K$8="si",SUM(L17:Q17),0)</f>
        <v>0</v>
      </c>
    </row>
    <row r="4" spans="1:10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6" ht="12.75" customHeight="1">
      <c r="A5" s="30"/>
      <c r="B5" s="30"/>
      <c r="C5" s="30"/>
      <c r="D5" s="30"/>
      <c r="E5" s="30"/>
      <c r="F5" s="30"/>
    </row>
    <row r="6" spans="1:17" ht="12.75" customHeight="1">
      <c r="A6" s="30"/>
      <c r="B6" s="30"/>
      <c r="C6" s="30"/>
      <c r="D6" s="30"/>
      <c r="E6" s="30"/>
      <c r="F6" s="30"/>
      <c r="G6" s="72" t="s">
        <v>20</v>
      </c>
      <c r="H6" s="72"/>
      <c r="I6" s="72"/>
      <c r="J6" s="72"/>
      <c r="K6" s="32" t="s">
        <v>21</v>
      </c>
      <c r="L6" s="73" t="s">
        <v>22</v>
      </c>
      <c r="M6" s="73"/>
      <c r="N6" s="73"/>
      <c r="O6" s="73"/>
      <c r="P6" s="73"/>
      <c r="Q6" s="73"/>
    </row>
    <row r="7" spans="1:17" ht="12.75" customHeight="1">
      <c r="A7" s="30"/>
      <c r="B7" s="30"/>
      <c r="C7" s="30"/>
      <c r="D7" s="30"/>
      <c r="E7" s="30"/>
      <c r="F7" s="30"/>
      <c r="G7" s="33" t="s">
        <v>23</v>
      </c>
      <c r="H7" s="33" t="s">
        <v>24</v>
      </c>
      <c r="I7" s="33" t="s">
        <v>25</v>
      </c>
      <c r="J7" s="33" t="s">
        <v>26</v>
      </c>
      <c r="K7" s="32" t="s">
        <v>27</v>
      </c>
      <c r="L7" s="34" t="s">
        <v>28</v>
      </c>
      <c r="M7" s="34" t="s">
        <v>29</v>
      </c>
      <c r="N7" s="34" t="s">
        <v>24</v>
      </c>
      <c r="O7" s="34" t="s">
        <v>30</v>
      </c>
      <c r="P7" s="34" t="s">
        <v>7</v>
      </c>
      <c r="Q7" s="34" t="s">
        <v>10</v>
      </c>
    </row>
    <row r="8" spans="1:17" ht="12.75" customHeight="1">
      <c r="A8" s="36" t="s">
        <v>31</v>
      </c>
      <c r="B8" s="38" t="s">
        <v>28</v>
      </c>
      <c r="C8" s="38" t="s">
        <v>29</v>
      </c>
      <c r="D8" s="38" t="s">
        <v>24</v>
      </c>
      <c r="E8" s="38" t="s">
        <v>30</v>
      </c>
      <c r="F8" s="36" t="s">
        <v>32</v>
      </c>
      <c r="G8" s="40">
        <v>1</v>
      </c>
      <c r="H8" s="40">
        <v>2</v>
      </c>
      <c r="I8" s="40">
        <v>3</v>
      </c>
      <c r="J8" s="40">
        <v>4</v>
      </c>
      <c r="K8" s="78"/>
      <c r="L8" s="79">
        <v>0</v>
      </c>
      <c r="M8" s="79">
        <v>0</v>
      </c>
      <c r="N8" s="79">
        <v>1</v>
      </c>
      <c r="O8" s="79">
        <v>2</v>
      </c>
      <c r="P8" s="80"/>
      <c r="Q8" s="80" t="s">
        <v>33</v>
      </c>
    </row>
    <row r="9" spans="1:17" ht="12.75" customHeight="1">
      <c r="A9" s="45" t="s">
        <v>34</v>
      </c>
      <c r="B9" s="45"/>
      <c r="C9" s="45"/>
      <c r="D9" s="45"/>
      <c r="E9" s="45"/>
      <c r="F9" s="94" t="s">
        <v>35</v>
      </c>
      <c r="G9" s="45">
        <f aca="true" t="shared" si="0" ref="G9:J14">IF(B9="X",0.33*G$8,0)</f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5"/>
      <c r="L9" s="45">
        <f aca="true" t="shared" si="1" ref="L9:O16">IF($K$8="si",IF(B9="X",1*L$8,0),0)</f>
        <v>0</v>
      </c>
      <c r="M9" s="45">
        <f t="shared" si="1"/>
        <v>0</v>
      </c>
      <c r="N9" s="45">
        <f t="shared" si="1"/>
        <v>0</v>
      </c>
      <c r="O9" s="45">
        <f t="shared" si="1"/>
        <v>0</v>
      </c>
      <c r="P9" s="45">
        <f>IF(D$3=40,6,0)</f>
        <v>0</v>
      </c>
      <c r="Q9" s="45">
        <f>IF(G3="c.3",9,0)</f>
        <v>0</v>
      </c>
    </row>
    <row r="10" spans="1:17" ht="12.75" customHeight="1">
      <c r="A10" s="45" t="s">
        <v>36</v>
      </c>
      <c r="B10" s="45"/>
      <c r="C10" s="45"/>
      <c r="D10" s="45"/>
      <c r="E10" s="45"/>
      <c r="F10" s="94"/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5"/>
      <c r="L10" s="45">
        <f t="shared" si="1"/>
        <v>0</v>
      </c>
      <c r="M10" s="45">
        <f t="shared" si="1"/>
        <v>0</v>
      </c>
      <c r="N10" s="45">
        <f t="shared" si="1"/>
        <v>0</v>
      </c>
      <c r="O10" s="45">
        <f t="shared" si="1"/>
        <v>0</v>
      </c>
      <c r="P10" s="45">
        <f>IF(D$3="37.5",4,0)</f>
        <v>0</v>
      </c>
      <c r="Q10" s="45">
        <f>IF(G3="c.1",6,0)</f>
        <v>0</v>
      </c>
    </row>
    <row r="11" spans="1:17" ht="12.75" customHeight="1">
      <c r="A11" s="45" t="s">
        <v>37</v>
      </c>
      <c r="B11" s="45"/>
      <c r="C11" s="45"/>
      <c r="D11" s="45"/>
      <c r="E11" s="45"/>
      <c r="F11" s="94"/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5"/>
      <c r="L11" s="45">
        <f t="shared" si="1"/>
        <v>0</v>
      </c>
      <c r="M11" s="45">
        <f t="shared" si="1"/>
        <v>0</v>
      </c>
      <c r="N11" s="45">
        <f t="shared" si="1"/>
        <v>0</v>
      </c>
      <c r="O11" s="45">
        <f t="shared" si="1"/>
        <v>0</v>
      </c>
      <c r="P11" s="45">
        <f>IF(B$3=31.5,1,0)</f>
        <v>0</v>
      </c>
      <c r="Q11" s="45">
        <v>0</v>
      </c>
    </row>
    <row r="12" spans="1:17" ht="12.75" customHeight="1">
      <c r="A12" s="47" t="s">
        <v>38</v>
      </c>
      <c r="B12" s="47"/>
      <c r="C12" s="47"/>
      <c r="D12" s="47"/>
      <c r="E12" s="47"/>
      <c r="F12" s="95" t="s">
        <v>39</v>
      </c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0</v>
      </c>
      <c r="K12" s="5"/>
      <c r="L12" s="45">
        <f t="shared" si="1"/>
        <v>0</v>
      </c>
      <c r="M12" s="45">
        <f t="shared" si="1"/>
        <v>0</v>
      </c>
      <c r="N12" s="45">
        <f t="shared" si="1"/>
        <v>0</v>
      </c>
      <c r="O12" s="45">
        <f t="shared" si="1"/>
        <v>0</v>
      </c>
      <c r="P12" s="45">
        <f>IF(B$3=30,0,0)</f>
        <v>0</v>
      </c>
      <c r="Q12" s="45">
        <v>0</v>
      </c>
    </row>
    <row r="13" spans="1:17" ht="12.75" customHeight="1">
      <c r="A13" s="47" t="s">
        <v>40</v>
      </c>
      <c r="B13" s="47"/>
      <c r="C13" s="47"/>
      <c r="D13" s="47"/>
      <c r="E13" s="47"/>
      <c r="F13" s="95"/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5"/>
      <c r="L13" s="45">
        <f t="shared" si="1"/>
        <v>0</v>
      </c>
      <c r="M13" s="45">
        <f t="shared" si="1"/>
        <v>0</v>
      </c>
      <c r="N13" s="45">
        <f t="shared" si="1"/>
        <v>0</v>
      </c>
      <c r="O13" s="45">
        <f t="shared" si="1"/>
        <v>0</v>
      </c>
      <c r="P13" s="45">
        <f>IF(B$3=30,0,0)</f>
        <v>0</v>
      </c>
      <c r="Q13" s="45">
        <v>0</v>
      </c>
    </row>
    <row r="14" spans="1:17" ht="12.75" customHeight="1">
      <c r="A14" s="47" t="s">
        <v>41</v>
      </c>
      <c r="B14" s="47"/>
      <c r="C14" s="47"/>
      <c r="D14" s="47"/>
      <c r="E14" s="47"/>
      <c r="F14" s="95"/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5"/>
      <c r="L14" s="45">
        <f t="shared" si="1"/>
        <v>0</v>
      </c>
      <c r="M14" s="45">
        <f t="shared" si="1"/>
        <v>0</v>
      </c>
      <c r="N14" s="45">
        <f t="shared" si="1"/>
        <v>0</v>
      </c>
      <c r="O14" s="45">
        <f t="shared" si="1"/>
        <v>0</v>
      </c>
      <c r="P14" s="45">
        <f>IF(B$3=30,0,0)</f>
        <v>0</v>
      </c>
      <c r="Q14" s="45">
        <v>0</v>
      </c>
    </row>
    <row r="15" spans="1:17" ht="54.75" customHeight="1">
      <c r="A15" s="51" t="s">
        <v>42</v>
      </c>
      <c r="B15" s="51"/>
      <c r="C15" s="51"/>
      <c r="D15" s="51"/>
      <c r="E15" s="51"/>
      <c r="F15" s="88" t="s">
        <v>43</v>
      </c>
      <c r="G15" s="54">
        <f>IF(B15="X",1*G$8,0)</f>
        <v>0</v>
      </c>
      <c r="H15" s="54">
        <f>IF(C15="X",1*H$8,0)</f>
        <v>0</v>
      </c>
      <c r="I15" s="54">
        <f>IF(D15="X",1*I$8,0)</f>
        <v>0</v>
      </c>
      <c r="J15" s="54">
        <f>IF(E15="X",1*J$8,0)</f>
        <v>0</v>
      </c>
      <c r="K15" s="5"/>
      <c r="L15" s="55">
        <f t="shared" si="1"/>
        <v>0</v>
      </c>
      <c r="M15" s="55">
        <f t="shared" si="1"/>
        <v>0</v>
      </c>
      <c r="N15" s="55">
        <f t="shared" si="1"/>
        <v>0</v>
      </c>
      <c r="O15" s="55">
        <f t="shared" si="1"/>
        <v>0</v>
      </c>
      <c r="P15" s="55">
        <f>IF(B$3=30,0,0)</f>
        <v>0</v>
      </c>
      <c r="Q15" s="55">
        <v>0</v>
      </c>
    </row>
    <row r="16" spans="1:17" ht="63.75" customHeight="1">
      <c r="A16" s="57" t="s">
        <v>44</v>
      </c>
      <c r="B16" s="57"/>
      <c r="C16" s="57"/>
      <c r="D16" s="57"/>
      <c r="E16" s="57"/>
      <c r="F16" s="92" t="s">
        <v>45</v>
      </c>
      <c r="G16" s="62">
        <f>IF(B16="X",1*G8,0)</f>
        <v>0</v>
      </c>
      <c r="H16" s="62">
        <f>IF(C16="X",1*H8,0)</f>
        <v>0</v>
      </c>
      <c r="I16" s="62">
        <f>IF(D16="X",1*I8,0)</f>
        <v>0</v>
      </c>
      <c r="J16" s="62">
        <f>IF(E16="X",1*J8,0)</f>
        <v>0</v>
      </c>
      <c r="K16" s="5"/>
      <c r="L16" s="60">
        <f t="shared" si="1"/>
        <v>0</v>
      </c>
      <c r="M16" s="60">
        <f t="shared" si="1"/>
        <v>0</v>
      </c>
      <c r="N16" s="60">
        <f t="shared" si="1"/>
        <v>0</v>
      </c>
      <c r="O16" s="60">
        <f t="shared" si="1"/>
        <v>0</v>
      </c>
      <c r="P16" s="60">
        <f>IF(B$3=30,0,0)</f>
        <v>0</v>
      </c>
      <c r="Q16" s="60">
        <v>0</v>
      </c>
    </row>
    <row r="17" spans="1:17" ht="12.75" customHeight="1">
      <c r="A17" s="101" t="s">
        <v>46</v>
      </c>
      <c r="B17" s="102"/>
      <c r="C17" s="103">
        <f>IF($D23="X",2,0)</f>
        <v>0</v>
      </c>
      <c r="D17" s="103">
        <f>IF($D22="X",4,0)</f>
        <v>0</v>
      </c>
      <c r="E17" s="103">
        <f>IF(D21="X",8,0)</f>
        <v>0</v>
      </c>
      <c r="F17" s="4"/>
      <c r="G17" s="5">
        <f>SUM(G9:G16)</f>
        <v>0</v>
      </c>
      <c r="H17" s="5">
        <f>SUM(H9:H16)</f>
        <v>0</v>
      </c>
      <c r="I17" s="5">
        <f>SUM(I9:I16)</f>
        <v>0</v>
      </c>
      <c r="J17" s="5">
        <f>SUM(J9:J16)</f>
        <v>0</v>
      </c>
      <c r="K17" s="5"/>
      <c r="L17" s="5">
        <f aca="true" t="shared" si="2" ref="L17:Q17">SUM(L9:L16)</f>
        <v>0</v>
      </c>
      <c r="M17" s="5">
        <f t="shared" si="2"/>
        <v>0</v>
      </c>
      <c r="N17" s="5">
        <f t="shared" si="2"/>
        <v>0</v>
      </c>
      <c r="O17" s="5">
        <f t="shared" si="2"/>
        <v>0</v>
      </c>
      <c r="P17" s="5">
        <f t="shared" si="2"/>
        <v>0</v>
      </c>
      <c r="Q17" s="5">
        <f t="shared" si="2"/>
        <v>0</v>
      </c>
    </row>
    <row r="18" ht="12.75" customHeight="1">
      <c r="A18" s="5"/>
    </row>
    <row r="19" ht="12.75" customHeight="1">
      <c r="A19" s="5" t="s">
        <v>47</v>
      </c>
    </row>
    <row r="20" spans="1:4" ht="12.75" customHeight="1">
      <c r="A20" s="68" t="s">
        <v>48</v>
      </c>
      <c r="B20" s="69" t="s">
        <v>49</v>
      </c>
      <c r="C20" s="70" t="s">
        <v>50</v>
      </c>
      <c r="D20" s="70" t="s">
        <v>51</v>
      </c>
    </row>
    <row r="21" spans="1:4" ht="12.75" customHeight="1">
      <c r="A21" s="55" t="s">
        <v>52</v>
      </c>
      <c r="B21" s="55" t="s">
        <v>53</v>
      </c>
      <c r="C21" s="55">
        <v>8</v>
      </c>
      <c r="D21" s="55"/>
    </row>
    <row r="22" spans="1:4" ht="12.75" customHeight="1">
      <c r="A22" s="71"/>
      <c r="B22" s="55" t="s">
        <v>54</v>
      </c>
      <c r="C22" s="55">
        <v>4</v>
      </c>
      <c r="D22" s="55"/>
    </row>
    <row r="23" spans="1:4" ht="12.75" customHeight="1">
      <c r="A23" s="71"/>
      <c r="B23" s="55" t="s">
        <v>29</v>
      </c>
      <c r="C23" s="55">
        <v>2</v>
      </c>
      <c r="D23" s="5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/>
  <mergeCells count="5">
    <mergeCell ref="C1:D1"/>
    <mergeCell ref="G6:J6"/>
    <mergeCell ref="L6:Q6"/>
    <mergeCell ref="F9:F11"/>
    <mergeCell ref="F12:F14"/>
  </mergeCells>
  <printOptions/>
  <pageMargins left="0.7000000000000001" right="0.7000000000000001" top="1.1437007874015745" bottom="1.1437007874015745" header="0.7499999999999999" footer="0.7499999999999999"/>
  <pageSetup fitToHeight="0" fitToWidth="0" orientation="landscape" paperSize="9"/>
</worksheet>
</file>

<file path=xl/worksheets/sheet6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4.125" style="0" customWidth="1"/>
    <col min="2" max="2" width="9.125" style="0" customWidth="1"/>
    <col min="3" max="3" width="8.625" style="0" customWidth="1"/>
    <col min="4" max="4" width="6.75390625" style="0" customWidth="1"/>
    <col min="5" max="5" width="12.125" style="0" customWidth="1"/>
    <col min="6" max="6" width="18.125" style="0" customWidth="1"/>
    <col min="7" max="7" width="8.875" style="0" customWidth="1"/>
    <col min="8" max="8" width="9.375" style="0" customWidth="1"/>
    <col min="9" max="9" width="8.125" style="0" customWidth="1"/>
    <col min="10" max="10" width="9.375" style="0" customWidth="1"/>
    <col min="11" max="11" width="8.125" style="0" customWidth="1"/>
    <col min="12" max="12" width="8.75390625" style="0" customWidth="1"/>
    <col min="13" max="26" width="8.125" style="0" customWidth="1"/>
    <col min="27" max="64" width="13.375" style="0" customWidth="1"/>
  </cols>
  <sheetData>
    <row r="1" spans="1:26" ht="15" customHeight="1">
      <c r="A1" s="5"/>
      <c r="B1" s="5"/>
      <c r="C1" s="12"/>
      <c r="D1" s="1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9" ht="12.75" customHeight="1">
      <c r="A2" s="2" t="s">
        <v>4</v>
      </c>
      <c r="B2" s="2" t="s">
        <v>5</v>
      </c>
      <c r="C2" s="2" t="s">
        <v>6</v>
      </c>
      <c r="D2" s="3" t="s">
        <v>19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1:9" ht="12.75" customHeight="1">
      <c r="A3" s="26"/>
      <c r="B3" s="27"/>
      <c r="C3" s="27"/>
      <c r="D3" s="27"/>
      <c r="E3" s="27"/>
      <c r="F3" s="27"/>
      <c r="G3" s="27"/>
      <c r="H3" s="29">
        <f>SUM(B17:J17)</f>
        <v>0</v>
      </c>
      <c r="I3" s="29">
        <f>IF($K$8="si",SUM(L17:Q17),0)</f>
        <v>0</v>
      </c>
    </row>
    <row r="4" spans="1:10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6" ht="12.75" customHeight="1">
      <c r="A5" s="30"/>
      <c r="B5" s="30"/>
      <c r="C5" s="30"/>
      <c r="D5" s="30"/>
      <c r="E5" s="30"/>
      <c r="F5" s="30"/>
    </row>
    <row r="6" spans="1:17" ht="12.75" customHeight="1">
      <c r="A6" s="30"/>
      <c r="B6" s="30"/>
      <c r="C6" s="30"/>
      <c r="D6" s="30"/>
      <c r="E6" s="30"/>
      <c r="F6" s="30"/>
      <c r="G6" s="72" t="s">
        <v>20</v>
      </c>
      <c r="H6" s="72"/>
      <c r="I6" s="72"/>
      <c r="J6" s="72"/>
      <c r="K6" s="5" t="s">
        <v>21</v>
      </c>
      <c r="L6" s="73" t="s">
        <v>22</v>
      </c>
      <c r="M6" s="73"/>
      <c r="N6" s="73"/>
      <c r="O6" s="73"/>
      <c r="P6" s="73"/>
      <c r="Q6" s="73"/>
    </row>
    <row r="7" spans="1:17" ht="12.75" customHeight="1">
      <c r="A7" s="30"/>
      <c r="B7" s="30"/>
      <c r="C7" s="30"/>
      <c r="D7" s="30"/>
      <c r="E7" s="30"/>
      <c r="F7" s="30"/>
      <c r="G7" s="33" t="s">
        <v>23</v>
      </c>
      <c r="H7" s="33" t="s">
        <v>24</v>
      </c>
      <c r="I7" s="33" t="s">
        <v>25</v>
      </c>
      <c r="J7" s="33" t="s">
        <v>26</v>
      </c>
      <c r="K7" s="32" t="s">
        <v>27</v>
      </c>
      <c r="L7" s="34" t="s">
        <v>28</v>
      </c>
      <c r="M7" s="34" t="s">
        <v>29</v>
      </c>
      <c r="N7" s="34" t="s">
        <v>24</v>
      </c>
      <c r="O7" s="34" t="s">
        <v>30</v>
      </c>
      <c r="P7" s="34" t="s">
        <v>7</v>
      </c>
      <c r="Q7" s="34" t="s">
        <v>10</v>
      </c>
    </row>
    <row r="8" spans="1:17" ht="12.75" customHeight="1">
      <c r="A8" s="36" t="s">
        <v>31</v>
      </c>
      <c r="B8" s="38" t="s">
        <v>28</v>
      </c>
      <c r="C8" s="38" t="s">
        <v>29</v>
      </c>
      <c r="D8" s="38" t="s">
        <v>24</v>
      </c>
      <c r="E8" s="38" t="s">
        <v>30</v>
      </c>
      <c r="F8" s="36" t="s">
        <v>32</v>
      </c>
      <c r="G8" s="40">
        <v>1</v>
      </c>
      <c r="H8" s="40">
        <v>2</v>
      </c>
      <c r="I8" s="40">
        <v>3</v>
      </c>
      <c r="J8" s="40">
        <v>4</v>
      </c>
      <c r="K8" s="78"/>
      <c r="L8" s="79">
        <v>0</v>
      </c>
      <c r="M8" s="79">
        <v>0</v>
      </c>
      <c r="N8" s="79">
        <v>1</v>
      </c>
      <c r="O8" s="79">
        <v>2</v>
      </c>
      <c r="P8" s="80"/>
      <c r="Q8" s="80" t="s">
        <v>33</v>
      </c>
    </row>
    <row r="9" spans="1:17" ht="12.75" customHeight="1">
      <c r="A9" s="45" t="s">
        <v>34</v>
      </c>
      <c r="B9" s="45"/>
      <c r="C9" s="45"/>
      <c r="D9" s="45"/>
      <c r="E9" s="97"/>
      <c r="F9" s="104"/>
      <c r="G9" s="45">
        <f aca="true" t="shared" si="0" ref="G9:J14">IF(B9="X",0.33*G$8,0)</f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5"/>
      <c r="L9" s="45">
        <f aca="true" t="shared" si="1" ref="L9:O16">IF($K$8="si",IF(B9="X",1*L$8,0),0)</f>
        <v>0</v>
      </c>
      <c r="M9" s="45">
        <f t="shared" si="1"/>
        <v>0</v>
      </c>
      <c r="N9" s="45">
        <f t="shared" si="1"/>
        <v>0</v>
      </c>
      <c r="O9" s="45">
        <f t="shared" si="1"/>
        <v>0</v>
      </c>
      <c r="P9" s="45">
        <f>IF(D$3=40,6,0)</f>
        <v>0</v>
      </c>
      <c r="Q9" s="45">
        <f>IF(G3="c.3",9,0)</f>
        <v>0</v>
      </c>
    </row>
    <row r="10" spans="1:17" ht="12.75" customHeight="1">
      <c r="A10" s="45" t="s">
        <v>36</v>
      </c>
      <c r="B10" s="45"/>
      <c r="C10" s="45"/>
      <c r="D10" s="45"/>
      <c r="E10" s="97"/>
      <c r="F10" s="105" t="s">
        <v>35</v>
      </c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5"/>
      <c r="L10" s="45">
        <f t="shared" si="1"/>
        <v>0</v>
      </c>
      <c r="M10" s="45">
        <f t="shared" si="1"/>
        <v>0</v>
      </c>
      <c r="N10" s="45">
        <f t="shared" si="1"/>
        <v>0</v>
      </c>
      <c r="O10" s="45">
        <f t="shared" si="1"/>
        <v>0</v>
      </c>
      <c r="P10" s="45">
        <f>IF(D$3="37.5",4,0)</f>
        <v>0</v>
      </c>
      <c r="Q10" s="45">
        <f>IF(G3="c.1",6,0)</f>
        <v>0</v>
      </c>
    </row>
    <row r="11" spans="1:17" ht="12.75" customHeight="1">
      <c r="A11" s="45" t="s">
        <v>37</v>
      </c>
      <c r="B11" s="45"/>
      <c r="C11" s="45"/>
      <c r="D11" s="45"/>
      <c r="E11" s="97"/>
      <c r="F11" s="106"/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5"/>
      <c r="L11" s="45">
        <f t="shared" si="1"/>
        <v>0</v>
      </c>
      <c r="M11" s="45">
        <f t="shared" si="1"/>
        <v>0</v>
      </c>
      <c r="N11" s="45">
        <f t="shared" si="1"/>
        <v>0</v>
      </c>
      <c r="O11" s="45">
        <f t="shared" si="1"/>
        <v>0</v>
      </c>
      <c r="P11" s="45">
        <f>IF(B$3=31.5,1,0)</f>
        <v>0</v>
      </c>
      <c r="Q11" s="45">
        <v>0</v>
      </c>
    </row>
    <row r="12" spans="1:17" ht="12.75" customHeight="1">
      <c r="A12" s="47" t="s">
        <v>38</v>
      </c>
      <c r="B12" s="47"/>
      <c r="C12" s="47"/>
      <c r="D12" s="47"/>
      <c r="E12" s="98"/>
      <c r="F12" s="107"/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0</v>
      </c>
      <c r="K12" s="5"/>
      <c r="L12" s="45">
        <f t="shared" si="1"/>
        <v>0</v>
      </c>
      <c r="M12" s="45">
        <f t="shared" si="1"/>
        <v>0</v>
      </c>
      <c r="N12" s="45">
        <f t="shared" si="1"/>
        <v>0</v>
      </c>
      <c r="O12" s="45">
        <f t="shared" si="1"/>
        <v>0</v>
      </c>
      <c r="P12" s="45">
        <f>IF(B$3=30,0,0)</f>
        <v>0</v>
      </c>
      <c r="Q12" s="45">
        <v>0</v>
      </c>
    </row>
    <row r="13" spans="1:17" ht="12.75" customHeight="1">
      <c r="A13" s="47" t="s">
        <v>40</v>
      </c>
      <c r="B13" s="47"/>
      <c r="C13" s="47"/>
      <c r="D13" s="47"/>
      <c r="E13" s="98"/>
      <c r="F13" s="108" t="s">
        <v>39</v>
      </c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5"/>
      <c r="L13" s="45">
        <f t="shared" si="1"/>
        <v>0</v>
      </c>
      <c r="M13" s="45">
        <f t="shared" si="1"/>
        <v>0</v>
      </c>
      <c r="N13" s="45">
        <f t="shared" si="1"/>
        <v>0</v>
      </c>
      <c r="O13" s="45">
        <f t="shared" si="1"/>
        <v>0</v>
      </c>
      <c r="P13" s="45">
        <f>IF(B$3=30,0,0)</f>
        <v>0</v>
      </c>
      <c r="Q13" s="45">
        <v>0</v>
      </c>
    </row>
    <row r="14" spans="1:17" ht="12.75" customHeight="1">
      <c r="A14" s="47" t="s">
        <v>41</v>
      </c>
      <c r="B14" s="47"/>
      <c r="C14" s="47"/>
      <c r="D14" s="47"/>
      <c r="E14" s="98"/>
      <c r="F14" s="109"/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5"/>
      <c r="L14" s="45">
        <f t="shared" si="1"/>
        <v>0</v>
      </c>
      <c r="M14" s="45">
        <f t="shared" si="1"/>
        <v>0</v>
      </c>
      <c r="N14" s="45">
        <f t="shared" si="1"/>
        <v>0</v>
      </c>
      <c r="O14" s="45">
        <f t="shared" si="1"/>
        <v>0</v>
      </c>
      <c r="P14" s="45">
        <f>IF(B$3=30,0,0)</f>
        <v>0</v>
      </c>
      <c r="Q14" s="45">
        <v>0</v>
      </c>
    </row>
    <row r="15" spans="1:17" ht="54.75" customHeight="1">
      <c r="A15" s="51" t="s">
        <v>42</v>
      </c>
      <c r="B15" s="51"/>
      <c r="C15" s="51"/>
      <c r="D15" s="51"/>
      <c r="E15" s="99"/>
      <c r="F15" s="88" t="s">
        <v>43</v>
      </c>
      <c r="G15" s="54">
        <f>IF(B15="X",1*G$8,0)</f>
        <v>0</v>
      </c>
      <c r="H15" s="54">
        <f>IF(C15="X",1*H$8,0)</f>
        <v>0</v>
      </c>
      <c r="I15" s="54">
        <f>IF(D15="X",1*I$8,0)</f>
        <v>0</v>
      </c>
      <c r="J15" s="54">
        <f>IF(E15="X",1*J$8,0)</f>
        <v>0</v>
      </c>
      <c r="K15" s="5"/>
      <c r="L15" s="55">
        <f t="shared" si="1"/>
        <v>0</v>
      </c>
      <c r="M15" s="55">
        <f t="shared" si="1"/>
        <v>0</v>
      </c>
      <c r="N15" s="55">
        <f t="shared" si="1"/>
        <v>0</v>
      </c>
      <c r="O15" s="55">
        <f t="shared" si="1"/>
        <v>0</v>
      </c>
      <c r="P15" s="55">
        <f>IF(B$3=30,0,0)</f>
        <v>0</v>
      </c>
      <c r="Q15" s="55">
        <v>0</v>
      </c>
    </row>
    <row r="16" spans="1:17" ht="63.75" customHeight="1">
      <c r="A16" s="89" t="s">
        <v>44</v>
      </c>
      <c r="B16" s="89"/>
      <c r="C16" s="89"/>
      <c r="D16" s="89"/>
      <c r="E16" s="100"/>
      <c r="F16" s="92" t="s">
        <v>45</v>
      </c>
      <c r="G16" s="62">
        <f>IF(B16="X",1*G8,0)</f>
        <v>0</v>
      </c>
      <c r="H16" s="62">
        <f>IF(C16="X",1*H8,0)</f>
        <v>0</v>
      </c>
      <c r="I16" s="62">
        <f>IF(D16="X",1*I8,0)</f>
        <v>0</v>
      </c>
      <c r="J16" s="62">
        <f>IF(E16="X",1*J8,0)</f>
        <v>0</v>
      </c>
      <c r="K16" s="5"/>
      <c r="L16" s="60">
        <f t="shared" si="1"/>
        <v>0</v>
      </c>
      <c r="M16" s="60">
        <f t="shared" si="1"/>
        <v>0</v>
      </c>
      <c r="N16" s="60">
        <f t="shared" si="1"/>
        <v>0</v>
      </c>
      <c r="O16" s="60">
        <f t="shared" si="1"/>
        <v>0</v>
      </c>
      <c r="P16" s="60">
        <f>IF(B$3=30,0,0)</f>
        <v>0</v>
      </c>
      <c r="Q16" s="60">
        <v>0</v>
      </c>
    </row>
    <row r="17" spans="1:17" ht="12.75" customHeight="1">
      <c r="A17" s="64" t="s">
        <v>46</v>
      </c>
      <c r="B17" s="65"/>
      <c r="C17" s="66">
        <f>IF($D23="X",2,0)</f>
        <v>0</v>
      </c>
      <c r="D17" s="66">
        <f>IF($D22="X",4,0)</f>
        <v>0</v>
      </c>
      <c r="E17" s="66">
        <f>IF(D21="X",8,0)</f>
        <v>0</v>
      </c>
      <c r="F17" s="4"/>
      <c r="G17" s="5">
        <f>SUM(G9:G16)</f>
        <v>0</v>
      </c>
      <c r="H17" s="5">
        <f>SUM(H9:H16)</f>
        <v>0</v>
      </c>
      <c r="I17" s="5">
        <f>SUM(I9:I16)</f>
        <v>0</v>
      </c>
      <c r="J17" s="5">
        <f>SUM(J9:J16)</f>
        <v>0</v>
      </c>
      <c r="K17" s="5"/>
      <c r="L17" s="5">
        <f aca="true" t="shared" si="2" ref="L17:Q17">SUM(L9:L16)</f>
        <v>0</v>
      </c>
      <c r="M17" s="5">
        <f t="shared" si="2"/>
        <v>0</v>
      </c>
      <c r="N17" s="5">
        <f t="shared" si="2"/>
        <v>0</v>
      </c>
      <c r="O17" s="5">
        <f t="shared" si="2"/>
        <v>0</v>
      </c>
      <c r="P17" s="5">
        <f t="shared" si="2"/>
        <v>0</v>
      </c>
      <c r="Q17" s="5">
        <f t="shared" si="2"/>
        <v>0</v>
      </c>
    </row>
    <row r="18" ht="12.75" customHeight="1">
      <c r="A18" s="5"/>
    </row>
    <row r="19" ht="12.75" customHeight="1">
      <c r="A19" s="5" t="s">
        <v>47</v>
      </c>
    </row>
    <row r="20" spans="1:4" ht="12.75" customHeight="1">
      <c r="A20" s="68" t="s">
        <v>48</v>
      </c>
      <c r="B20" s="69" t="s">
        <v>49</v>
      </c>
      <c r="C20" s="70" t="s">
        <v>50</v>
      </c>
      <c r="D20" s="70" t="s">
        <v>51</v>
      </c>
    </row>
    <row r="21" spans="1:4" ht="12.75" customHeight="1">
      <c r="A21" s="55" t="s">
        <v>52</v>
      </c>
      <c r="B21" s="55" t="s">
        <v>53</v>
      </c>
      <c r="C21" s="55">
        <v>8</v>
      </c>
      <c r="D21" s="55"/>
    </row>
    <row r="22" spans="1:4" ht="12.75" customHeight="1">
      <c r="A22" s="71"/>
      <c r="B22" s="55" t="s">
        <v>54</v>
      </c>
      <c r="C22" s="55">
        <v>4</v>
      </c>
      <c r="D22" s="55"/>
    </row>
    <row r="23" spans="1:4" ht="12.75" customHeight="1">
      <c r="A23" s="71"/>
      <c r="B23" s="55" t="s">
        <v>29</v>
      </c>
      <c r="C23" s="55">
        <v>2</v>
      </c>
      <c r="D23" s="5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/>
  <mergeCells count="3">
    <mergeCell ref="C1:D1"/>
    <mergeCell ref="G6:J6"/>
    <mergeCell ref="L6:Q6"/>
  </mergeCells>
  <printOptions/>
  <pageMargins left="0.7000000000000001" right="0.7000000000000001" top="1.1437007874015745" bottom="1.1437007874015745" header="0.7499999999999999" footer="0.7499999999999999"/>
  <pageSetup fitToHeight="0" fitToWidth="0" orientation="landscape" paperSize="9"/>
</worksheet>
</file>

<file path=xl/worksheets/sheet7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4.125" style="0" customWidth="1"/>
    <col min="2" max="2" width="9.125" style="0" customWidth="1"/>
    <col min="3" max="3" width="8.625" style="0" customWidth="1"/>
    <col min="4" max="4" width="6.75390625" style="0" customWidth="1"/>
    <col min="5" max="5" width="12.125" style="0" customWidth="1"/>
    <col min="6" max="6" width="18.125" style="0" customWidth="1"/>
    <col min="7" max="7" width="8.875" style="0" customWidth="1"/>
    <col min="8" max="8" width="9.375" style="0" customWidth="1"/>
    <col min="9" max="9" width="8.125" style="0" customWidth="1"/>
    <col min="10" max="10" width="9.375" style="0" customWidth="1"/>
    <col min="11" max="11" width="8.125" style="0" customWidth="1"/>
    <col min="12" max="12" width="8.75390625" style="0" customWidth="1"/>
    <col min="13" max="26" width="8.125" style="0" customWidth="1"/>
    <col min="27" max="64" width="13.375" style="0" customWidth="1"/>
  </cols>
  <sheetData>
    <row r="1" spans="1:26" ht="15" customHeight="1">
      <c r="A1" s="5"/>
      <c r="B1" s="5"/>
      <c r="C1" s="12"/>
      <c r="D1" s="12"/>
      <c r="E1" s="5"/>
      <c r="F1" s="5"/>
      <c r="G1" s="5"/>
      <c r="H1" s="5"/>
      <c r="I1" s="5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9" ht="12.75" customHeight="1">
      <c r="A2" s="2" t="s">
        <v>4</v>
      </c>
      <c r="B2" s="2" t="s">
        <v>5</v>
      </c>
      <c r="C2" s="2" t="s">
        <v>6</v>
      </c>
      <c r="D2" s="3" t="s">
        <v>19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1:9" ht="12.75" customHeight="1">
      <c r="A3" s="26"/>
      <c r="B3" s="27"/>
      <c r="C3" s="27"/>
      <c r="D3" s="27"/>
      <c r="E3" s="27"/>
      <c r="F3" s="27"/>
      <c r="G3" s="27"/>
      <c r="H3" s="29">
        <f>SUM(B17:J17)</f>
        <v>0</v>
      </c>
      <c r="I3" s="29">
        <f>IF($K$8="si",SUM(L17:Q17),0)</f>
        <v>0</v>
      </c>
    </row>
    <row r="4" spans="1:10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6" ht="12.75" customHeight="1">
      <c r="A5" s="30"/>
      <c r="B5" s="30"/>
      <c r="C5" s="30"/>
      <c r="D5" s="30"/>
      <c r="E5" s="30"/>
      <c r="F5" s="30"/>
    </row>
    <row r="6" spans="1:17" ht="12.75" customHeight="1">
      <c r="A6" s="30"/>
      <c r="B6" s="30"/>
      <c r="C6" s="30"/>
      <c r="D6" s="30"/>
      <c r="E6" s="30"/>
      <c r="F6" s="30"/>
      <c r="G6" s="72" t="s">
        <v>20</v>
      </c>
      <c r="H6" s="72"/>
      <c r="I6" s="72"/>
      <c r="J6" s="72"/>
      <c r="K6" s="5" t="s">
        <v>21</v>
      </c>
      <c r="L6" s="73" t="s">
        <v>22</v>
      </c>
      <c r="M6" s="73"/>
      <c r="N6" s="73"/>
      <c r="O6" s="73"/>
      <c r="P6" s="73"/>
      <c r="Q6" s="73"/>
    </row>
    <row r="7" spans="1:17" ht="12.75" customHeight="1">
      <c r="A7" s="30"/>
      <c r="B7" s="30"/>
      <c r="C7" s="30"/>
      <c r="D7" s="30"/>
      <c r="E7" s="30"/>
      <c r="F7" s="30"/>
      <c r="G7" s="33" t="s">
        <v>23</v>
      </c>
      <c r="H7" s="33" t="s">
        <v>24</v>
      </c>
      <c r="I7" s="33" t="s">
        <v>25</v>
      </c>
      <c r="J7" s="33" t="s">
        <v>26</v>
      </c>
      <c r="K7" s="32" t="s">
        <v>27</v>
      </c>
      <c r="L7" s="34" t="s">
        <v>28</v>
      </c>
      <c r="M7" s="34" t="s">
        <v>29</v>
      </c>
      <c r="N7" s="34" t="s">
        <v>24</v>
      </c>
      <c r="O7" s="34" t="s">
        <v>30</v>
      </c>
      <c r="P7" s="34" t="s">
        <v>7</v>
      </c>
      <c r="Q7" s="34" t="s">
        <v>10</v>
      </c>
    </row>
    <row r="8" spans="1:17" ht="12.75" customHeight="1">
      <c r="A8" s="36" t="s">
        <v>31</v>
      </c>
      <c r="B8" s="38" t="s">
        <v>28</v>
      </c>
      <c r="C8" s="38" t="s">
        <v>29</v>
      </c>
      <c r="D8" s="38" t="s">
        <v>24</v>
      </c>
      <c r="E8" s="38" t="s">
        <v>30</v>
      </c>
      <c r="F8" s="36" t="s">
        <v>32</v>
      </c>
      <c r="G8" s="40">
        <v>1</v>
      </c>
      <c r="H8" s="40">
        <v>2</v>
      </c>
      <c r="I8" s="40">
        <v>3</v>
      </c>
      <c r="J8" s="40">
        <v>4</v>
      </c>
      <c r="K8" s="78"/>
      <c r="L8" s="79">
        <v>0</v>
      </c>
      <c r="M8" s="79">
        <v>0</v>
      </c>
      <c r="N8" s="79">
        <v>1</v>
      </c>
      <c r="O8" s="79">
        <v>2</v>
      </c>
      <c r="P8" s="80"/>
      <c r="Q8" s="80" t="s">
        <v>33</v>
      </c>
    </row>
    <row r="9" spans="1:17" ht="12.75" customHeight="1">
      <c r="A9" s="45" t="s">
        <v>34</v>
      </c>
      <c r="B9" s="45"/>
      <c r="C9" s="45"/>
      <c r="D9" s="45"/>
      <c r="E9" s="97"/>
      <c r="F9" s="94" t="s">
        <v>35</v>
      </c>
      <c r="G9" s="45">
        <f aca="true" t="shared" si="0" ref="G9:J14">IF(B9="X",0.33*G$8,0)</f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5"/>
      <c r="L9" s="45">
        <f aca="true" t="shared" si="1" ref="L9:O16">IF($K$8="si",IF(B9="X",1*L$8,0),0)</f>
        <v>0</v>
      </c>
      <c r="M9" s="45">
        <f t="shared" si="1"/>
        <v>0</v>
      </c>
      <c r="N9" s="45">
        <f t="shared" si="1"/>
        <v>0</v>
      </c>
      <c r="O9" s="45">
        <f t="shared" si="1"/>
        <v>0</v>
      </c>
      <c r="P9" s="45">
        <f>IF(D$3=40,6,0)</f>
        <v>0</v>
      </c>
      <c r="Q9" s="45">
        <f>IF(G3="c.3",9,0)</f>
        <v>0</v>
      </c>
    </row>
    <row r="10" spans="1:17" ht="12.75" customHeight="1">
      <c r="A10" s="45" t="s">
        <v>36</v>
      </c>
      <c r="B10" s="45"/>
      <c r="C10" s="45"/>
      <c r="D10" s="45"/>
      <c r="E10" s="97"/>
      <c r="F10" s="94"/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5"/>
      <c r="L10" s="45">
        <f t="shared" si="1"/>
        <v>0</v>
      </c>
      <c r="M10" s="45">
        <f t="shared" si="1"/>
        <v>0</v>
      </c>
      <c r="N10" s="45">
        <f t="shared" si="1"/>
        <v>0</v>
      </c>
      <c r="O10" s="45">
        <f t="shared" si="1"/>
        <v>0</v>
      </c>
      <c r="P10" s="45">
        <f>IF(D$3="37.5",4,0)</f>
        <v>0</v>
      </c>
      <c r="Q10" s="45">
        <f>IF(G3="c.1",6,0)</f>
        <v>0</v>
      </c>
    </row>
    <row r="11" spans="1:17" ht="12.75" customHeight="1">
      <c r="A11" s="45" t="s">
        <v>37</v>
      </c>
      <c r="B11" s="45"/>
      <c r="C11" s="45"/>
      <c r="D11" s="45"/>
      <c r="E11" s="97"/>
      <c r="F11" s="94"/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5"/>
      <c r="L11" s="45">
        <f t="shared" si="1"/>
        <v>0</v>
      </c>
      <c r="M11" s="45">
        <f t="shared" si="1"/>
        <v>0</v>
      </c>
      <c r="N11" s="45">
        <f t="shared" si="1"/>
        <v>0</v>
      </c>
      <c r="O11" s="45">
        <f t="shared" si="1"/>
        <v>0</v>
      </c>
      <c r="P11" s="45">
        <f>IF(B$3=31.5,1,0)</f>
        <v>0</v>
      </c>
      <c r="Q11" s="45">
        <v>0</v>
      </c>
    </row>
    <row r="12" spans="1:17" ht="12.75" customHeight="1">
      <c r="A12" s="47" t="s">
        <v>38</v>
      </c>
      <c r="B12" s="47"/>
      <c r="C12" s="47"/>
      <c r="D12" s="47"/>
      <c r="E12" s="98"/>
      <c r="F12" s="95" t="s">
        <v>39</v>
      </c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0</v>
      </c>
      <c r="K12" s="5"/>
      <c r="L12" s="45">
        <f t="shared" si="1"/>
        <v>0</v>
      </c>
      <c r="M12" s="45">
        <f t="shared" si="1"/>
        <v>0</v>
      </c>
      <c r="N12" s="45">
        <f t="shared" si="1"/>
        <v>0</v>
      </c>
      <c r="O12" s="45">
        <f t="shared" si="1"/>
        <v>0</v>
      </c>
      <c r="P12" s="45">
        <f>IF(B$3=30,0,0)</f>
        <v>0</v>
      </c>
      <c r="Q12" s="45">
        <v>0</v>
      </c>
    </row>
    <row r="13" spans="1:17" ht="12.75" customHeight="1">
      <c r="A13" s="47" t="s">
        <v>40</v>
      </c>
      <c r="B13" s="47"/>
      <c r="C13" s="47"/>
      <c r="D13" s="47"/>
      <c r="E13" s="98"/>
      <c r="F13" s="95"/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5"/>
      <c r="L13" s="45">
        <f t="shared" si="1"/>
        <v>0</v>
      </c>
      <c r="M13" s="45">
        <f t="shared" si="1"/>
        <v>0</v>
      </c>
      <c r="N13" s="45">
        <f t="shared" si="1"/>
        <v>0</v>
      </c>
      <c r="O13" s="45">
        <f t="shared" si="1"/>
        <v>0</v>
      </c>
      <c r="P13" s="45">
        <f>IF(B$3=30,0,0)</f>
        <v>0</v>
      </c>
      <c r="Q13" s="45">
        <v>0</v>
      </c>
    </row>
    <row r="14" spans="1:17" ht="12.75" customHeight="1">
      <c r="A14" s="47" t="s">
        <v>41</v>
      </c>
      <c r="B14" s="47"/>
      <c r="C14" s="47"/>
      <c r="D14" s="47"/>
      <c r="E14" s="98"/>
      <c r="F14" s="95"/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5"/>
      <c r="L14" s="45">
        <f t="shared" si="1"/>
        <v>0</v>
      </c>
      <c r="M14" s="45">
        <f t="shared" si="1"/>
        <v>0</v>
      </c>
      <c r="N14" s="45">
        <f t="shared" si="1"/>
        <v>0</v>
      </c>
      <c r="O14" s="45">
        <f t="shared" si="1"/>
        <v>0</v>
      </c>
      <c r="P14" s="45">
        <f>IF(B$3=30,0,0)</f>
        <v>0</v>
      </c>
      <c r="Q14" s="45">
        <v>0</v>
      </c>
    </row>
    <row r="15" spans="1:17" ht="54.75" customHeight="1">
      <c r="A15" s="51" t="s">
        <v>42</v>
      </c>
      <c r="B15" s="51"/>
      <c r="C15" s="51"/>
      <c r="D15" s="51"/>
      <c r="E15" s="99"/>
      <c r="F15" s="88" t="s">
        <v>43</v>
      </c>
      <c r="G15" s="54">
        <f>IF(B15="X",1*G$8,0)</f>
        <v>0</v>
      </c>
      <c r="H15" s="54">
        <f>IF(C15="X",1*H$8,0)</f>
        <v>0</v>
      </c>
      <c r="I15" s="54">
        <f>IF(D15="X",1*I$8,0)</f>
        <v>0</v>
      </c>
      <c r="J15" s="54">
        <f>IF(E15="X",1*J$8,0)</f>
        <v>0</v>
      </c>
      <c r="K15" s="5"/>
      <c r="L15" s="55">
        <f t="shared" si="1"/>
        <v>0</v>
      </c>
      <c r="M15" s="55">
        <f t="shared" si="1"/>
        <v>0</v>
      </c>
      <c r="N15" s="55">
        <f t="shared" si="1"/>
        <v>0</v>
      </c>
      <c r="O15" s="55">
        <f t="shared" si="1"/>
        <v>0</v>
      </c>
      <c r="P15" s="55">
        <f>IF(B$3=30,0,0)</f>
        <v>0</v>
      </c>
      <c r="Q15" s="55">
        <v>0</v>
      </c>
    </row>
    <row r="16" spans="1:17" ht="63.75" customHeight="1">
      <c r="A16" s="89" t="s">
        <v>44</v>
      </c>
      <c r="B16" s="89"/>
      <c r="C16" s="89"/>
      <c r="D16" s="89"/>
      <c r="E16" s="100"/>
      <c r="F16" s="92" t="s">
        <v>45</v>
      </c>
      <c r="G16" s="62">
        <f>IF(B16="X",1*G8,0)</f>
        <v>0</v>
      </c>
      <c r="H16" s="62">
        <f>IF(C16="X",1*H8,0)</f>
        <v>0</v>
      </c>
      <c r="I16" s="62">
        <f>IF(D16="X",1*I8,0)</f>
        <v>0</v>
      </c>
      <c r="J16" s="62">
        <f>IF(E16="X",1*J8,0)</f>
        <v>0</v>
      </c>
      <c r="K16" s="5"/>
      <c r="L16" s="60">
        <f t="shared" si="1"/>
        <v>0</v>
      </c>
      <c r="M16" s="60">
        <f t="shared" si="1"/>
        <v>0</v>
      </c>
      <c r="N16" s="60">
        <f t="shared" si="1"/>
        <v>0</v>
      </c>
      <c r="O16" s="60">
        <f t="shared" si="1"/>
        <v>0</v>
      </c>
      <c r="P16" s="60">
        <f>IF(B$3=30,0,0)</f>
        <v>0</v>
      </c>
      <c r="Q16" s="60">
        <v>0</v>
      </c>
    </row>
    <row r="17" spans="1:17" ht="12.75" customHeight="1">
      <c r="A17" s="64" t="s">
        <v>46</v>
      </c>
      <c r="B17" s="65"/>
      <c r="C17" s="66">
        <f>IF($D23="X",2,0)</f>
        <v>0</v>
      </c>
      <c r="D17" s="66">
        <f>IF($D22="X",4,0)</f>
        <v>0</v>
      </c>
      <c r="E17" s="66">
        <f>IF(D21="X",8,0)</f>
        <v>0</v>
      </c>
      <c r="F17" s="4"/>
      <c r="G17" s="5">
        <f>SUM(G9:G16)</f>
        <v>0</v>
      </c>
      <c r="H17" s="5">
        <f>SUM(H9:H16)</f>
        <v>0</v>
      </c>
      <c r="I17" s="5">
        <f>SUM(I9:I16)</f>
        <v>0</v>
      </c>
      <c r="J17" s="5">
        <f>SUM(J9:J16)</f>
        <v>0</v>
      </c>
      <c r="K17" s="5"/>
      <c r="L17" s="5">
        <f aca="true" t="shared" si="2" ref="L17:Q17">SUM(L9:L16)</f>
        <v>0</v>
      </c>
      <c r="M17" s="5">
        <f t="shared" si="2"/>
        <v>0</v>
      </c>
      <c r="N17" s="5">
        <f t="shared" si="2"/>
        <v>0</v>
      </c>
      <c r="O17" s="5">
        <f t="shared" si="2"/>
        <v>0</v>
      </c>
      <c r="P17" s="5">
        <f t="shared" si="2"/>
        <v>0</v>
      </c>
      <c r="Q17" s="5">
        <f t="shared" si="2"/>
        <v>0</v>
      </c>
    </row>
    <row r="18" ht="12.75" customHeight="1">
      <c r="A18" s="5"/>
    </row>
    <row r="19" ht="12.75" customHeight="1">
      <c r="A19" s="5" t="s">
        <v>47</v>
      </c>
    </row>
    <row r="20" spans="1:4" ht="12.75" customHeight="1">
      <c r="A20" s="68" t="s">
        <v>48</v>
      </c>
      <c r="B20" s="69" t="s">
        <v>49</v>
      </c>
      <c r="C20" s="70" t="s">
        <v>50</v>
      </c>
      <c r="D20" s="70" t="s">
        <v>51</v>
      </c>
    </row>
    <row r="21" spans="1:4" ht="12.75" customHeight="1">
      <c r="A21" s="55" t="s">
        <v>52</v>
      </c>
      <c r="B21" s="55" t="s">
        <v>53</v>
      </c>
      <c r="C21" s="55">
        <v>8</v>
      </c>
      <c r="D21" s="55"/>
    </row>
    <row r="22" spans="1:4" ht="12.75" customHeight="1">
      <c r="A22" s="71"/>
      <c r="B22" s="55" t="s">
        <v>54</v>
      </c>
      <c r="C22" s="55">
        <v>4</v>
      </c>
      <c r="D22" s="55"/>
    </row>
    <row r="23" spans="1:4" ht="12.75" customHeight="1">
      <c r="A23" s="71"/>
      <c r="B23" s="55" t="s">
        <v>29</v>
      </c>
      <c r="C23" s="55">
        <v>2</v>
      </c>
      <c r="D23" s="5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/>
  <mergeCells count="5">
    <mergeCell ref="C1:D1"/>
    <mergeCell ref="G6:J6"/>
    <mergeCell ref="L6:Q6"/>
    <mergeCell ref="F9:F11"/>
    <mergeCell ref="F12:F14"/>
  </mergeCells>
  <printOptions/>
  <pageMargins left="0.7000000000000001" right="0.7000000000000001" top="1.1437007874015745" bottom="1.1437007874015745" header="0.7499999999999999" footer="0.7499999999999999"/>
  <pageSetup fitToHeight="0" fitToWidth="0" orientation="landscape" paperSize="9"/>
</worksheet>
</file>

<file path=xl/worksheets/sheet8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4.125" style="0" customWidth="1"/>
    <col min="2" max="2" width="9.125" style="0" customWidth="1"/>
    <col min="3" max="3" width="8.625" style="0" customWidth="1"/>
    <col min="4" max="4" width="6.75390625" style="0" customWidth="1"/>
    <col min="5" max="5" width="12.125" style="0" customWidth="1"/>
    <col min="6" max="6" width="18.125" style="0" customWidth="1"/>
    <col min="7" max="7" width="8.875" style="0" customWidth="1"/>
    <col min="8" max="8" width="9.375" style="0" customWidth="1"/>
    <col min="9" max="9" width="8.125" style="0" customWidth="1"/>
    <col min="10" max="10" width="9.375" style="0" customWidth="1"/>
    <col min="11" max="11" width="8.125" style="0" customWidth="1"/>
    <col min="12" max="12" width="8.75390625" style="0" customWidth="1"/>
    <col min="13" max="13" width="4.625" style="0" customWidth="1"/>
    <col min="14" max="14" width="6.375" style="0" customWidth="1"/>
    <col min="15" max="15" width="5.875" style="0" customWidth="1"/>
    <col min="16" max="16" width="3.625" style="0" customWidth="1"/>
    <col min="17" max="17" width="7.25390625" style="0" customWidth="1"/>
    <col min="18" max="26" width="8.125" style="0" customWidth="1"/>
    <col min="27" max="64" width="13.375" style="0" customWidth="1"/>
  </cols>
  <sheetData>
    <row r="1" spans="1:26" ht="15" customHeight="1">
      <c r="A1" s="93" t="s">
        <v>57</v>
      </c>
      <c r="B1" s="93"/>
      <c r="C1" s="93"/>
      <c r="D1" s="93"/>
      <c r="E1" s="93"/>
      <c r="F1" s="93"/>
      <c r="G1" s="93"/>
      <c r="H1" s="93"/>
      <c r="I1" s="9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9" ht="12.75" customHeight="1">
      <c r="A2" s="2" t="s">
        <v>4</v>
      </c>
      <c r="B2" s="2" t="s">
        <v>5</v>
      </c>
      <c r="C2" s="2" t="s">
        <v>6</v>
      </c>
      <c r="D2" s="3" t="s">
        <v>19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1:9" ht="12.75" customHeight="1">
      <c r="A3" s="26"/>
      <c r="B3" s="27"/>
      <c r="C3" s="27"/>
      <c r="D3" s="27"/>
      <c r="E3" s="27"/>
      <c r="F3" s="27"/>
      <c r="G3" s="27"/>
      <c r="H3" s="29">
        <f>SUM(B17:J17)</f>
        <v>0</v>
      </c>
      <c r="I3" s="29">
        <f>IF($K$8="si",SUM(L17:Q17),0)</f>
        <v>0</v>
      </c>
    </row>
    <row r="4" spans="1:10" ht="12.75" customHeight="1">
      <c r="A4" s="30"/>
      <c r="B4" s="30"/>
      <c r="C4" s="30"/>
      <c r="D4" s="30"/>
      <c r="E4" s="30"/>
      <c r="F4" s="30"/>
      <c r="G4" s="30"/>
      <c r="H4" s="30"/>
      <c r="I4" s="30"/>
      <c r="J4" s="30"/>
    </row>
    <row r="5" spans="1:6" ht="12.75" customHeight="1">
      <c r="A5" s="30"/>
      <c r="B5" s="30"/>
      <c r="C5" s="30"/>
      <c r="D5" s="30"/>
      <c r="E5" s="30"/>
      <c r="F5" s="30"/>
    </row>
    <row r="6" spans="1:17" ht="12.75" customHeight="1">
      <c r="A6" s="30"/>
      <c r="B6" s="30"/>
      <c r="C6" s="30"/>
      <c r="D6" s="30"/>
      <c r="E6" s="30"/>
      <c r="F6" s="30"/>
      <c r="G6" s="72" t="s">
        <v>20</v>
      </c>
      <c r="H6" s="72"/>
      <c r="I6" s="72"/>
      <c r="J6" s="72"/>
      <c r="K6" s="32" t="s">
        <v>21</v>
      </c>
      <c r="L6" s="73" t="s">
        <v>22</v>
      </c>
      <c r="M6" s="73"/>
      <c r="N6" s="73"/>
      <c r="O6" s="73"/>
      <c r="P6" s="73"/>
      <c r="Q6" s="73"/>
    </row>
    <row r="7" spans="1:17" ht="12.75" customHeight="1">
      <c r="A7" s="30"/>
      <c r="B7" s="30"/>
      <c r="C7" s="30"/>
      <c r="D7" s="30"/>
      <c r="E7" s="30"/>
      <c r="F7" s="30"/>
      <c r="G7" s="33" t="s">
        <v>23</v>
      </c>
      <c r="H7" s="33" t="s">
        <v>24</v>
      </c>
      <c r="I7" s="33" t="s">
        <v>25</v>
      </c>
      <c r="J7" s="33" t="s">
        <v>26</v>
      </c>
      <c r="K7" s="32" t="s">
        <v>27</v>
      </c>
      <c r="L7" s="34" t="s">
        <v>28</v>
      </c>
      <c r="M7" s="34" t="s">
        <v>29</v>
      </c>
      <c r="N7" s="34" t="s">
        <v>24</v>
      </c>
      <c r="O7" s="34" t="s">
        <v>30</v>
      </c>
      <c r="P7" s="34" t="s">
        <v>7</v>
      </c>
      <c r="Q7" s="34" t="s">
        <v>10</v>
      </c>
    </row>
    <row r="8" spans="1:17" ht="12.75" customHeight="1">
      <c r="A8" s="36" t="s">
        <v>31</v>
      </c>
      <c r="B8" s="38" t="s">
        <v>28</v>
      </c>
      <c r="C8" s="38" t="s">
        <v>29</v>
      </c>
      <c r="D8" s="38" t="s">
        <v>24</v>
      </c>
      <c r="E8" s="38" t="s">
        <v>30</v>
      </c>
      <c r="F8" s="36" t="s">
        <v>32</v>
      </c>
      <c r="G8" s="40">
        <v>1</v>
      </c>
      <c r="H8" s="40">
        <v>2</v>
      </c>
      <c r="I8" s="40">
        <v>3</v>
      </c>
      <c r="J8" s="40">
        <v>4</v>
      </c>
      <c r="K8" s="29"/>
      <c r="L8" s="79">
        <v>0</v>
      </c>
      <c r="M8" s="79">
        <v>0</v>
      </c>
      <c r="N8" s="79">
        <v>1</v>
      </c>
      <c r="O8" s="79">
        <v>2</v>
      </c>
      <c r="P8" s="80"/>
      <c r="Q8" s="80" t="s">
        <v>33</v>
      </c>
    </row>
    <row r="9" spans="1:17" ht="12.75" customHeight="1">
      <c r="A9" s="45" t="s">
        <v>34</v>
      </c>
      <c r="B9" s="45"/>
      <c r="C9" s="45"/>
      <c r="D9" s="45"/>
      <c r="E9" s="97"/>
      <c r="F9" s="94" t="s">
        <v>35</v>
      </c>
      <c r="G9" s="45">
        <f aca="true" t="shared" si="0" ref="G9:J14">IF(B9="X",0.33*G$8,0)</f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5"/>
      <c r="L9" s="45">
        <f aca="true" t="shared" si="1" ref="L9:O16">IF($K$8="si",IF(B9="X",1*L$8,0),0)</f>
        <v>0</v>
      </c>
      <c r="M9" s="45">
        <f t="shared" si="1"/>
        <v>0</v>
      </c>
      <c r="N9" s="45">
        <f t="shared" si="1"/>
        <v>0</v>
      </c>
      <c r="O9" s="45">
        <f t="shared" si="1"/>
        <v>0</v>
      </c>
      <c r="P9" s="45">
        <f>IF(D$3=40,6,0)</f>
        <v>0</v>
      </c>
      <c r="Q9" s="45">
        <f>IF(G3="c.3",9,0)</f>
        <v>0</v>
      </c>
    </row>
    <row r="10" spans="1:17" ht="12.75" customHeight="1">
      <c r="A10" s="45" t="s">
        <v>36</v>
      </c>
      <c r="B10" s="45"/>
      <c r="C10" s="45"/>
      <c r="D10" s="45"/>
      <c r="E10" s="97"/>
      <c r="F10" s="94"/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5"/>
      <c r="L10" s="45">
        <f t="shared" si="1"/>
        <v>0</v>
      </c>
      <c r="M10" s="45">
        <f t="shared" si="1"/>
        <v>0</v>
      </c>
      <c r="N10" s="45">
        <f t="shared" si="1"/>
        <v>0</v>
      </c>
      <c r="O10" s="45">
        <f t="shared" si="1"/>
        <v>0</v>
      </c>
      <c r="P10" s="45">
        <f>IF(D$3=37.5,4,0)</f>
        <v>0</v>
      </c>
      <c r="Q10" s="45">
        <f>IF(G3="c.1",6,0)</f>
        <v>0</v>
      </c>
    </row>
    <row r="11" spans="1:17" ht="12.75" customHeight="1">
      <c r="A11" s="45" t="s">
        <v>37</v>
      </c>
      <c r="B11" s="45"/>
      <c r="C11" s="45"/>
      <c r="D11" s="45"/>
      <c r="E11" s="97"/>
      <c r="F11" s="94"/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5"/>
      <c r="L11" s="45">
        <f t="shared" si="1"/>
        <v>0</v>
      </c>
      <c r="M11" s="45">
        <f t="shared" si="1"/>
        <v>0</v>
      </c>
      <c r="N11" s="45">
        <f t="shared" si="1"/>
        <v>0</v>
      </c>
      <c r="O11" s="45">
        <f t="shared" si="1"/>
        <v>0</v>
      </c>
      <c r="P11" s="45">
        <f>IF(B$3=31.5,1,0)</f>
        <v>0</v>
      </c>
      <c r="Q11" s="45">
        <v>0</v>
      </c>
    </row>
    <row r="12" spans="1:17" ht="12.75" customHeight="1">
      <c r="A12" s="47" t="s">
        <v>38</v>
      </c>
      <c r="B12" s="47"/>
      <c r="C12" s="47"/>
      <c r="D12" s="47"/>
      <c r="E12" s="98"/>
      <c r="F12" s="95" t="s">
        <v>39</v>
      </c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0</v>
      </c>
      <c r="K12" s="5"/>
      <c r="L12" s="45">
        <f t="shared" si="1"/>
        <v>0</v>
      </c>
      <c r="M12" s="45">
        <f t="shared" si="1"/>
        <v>0</v>
      </c>
      <c r="N12" s="45">
        <f t="shared" si="1"/>
        <v>0</v>
      </c>
      <c r="O12" s="45">
        <f t="shared" si="1"/>
        <v>0</v>
      </c>
      <c r="P12" s="45">
        <f>IF(B$3=30,0,0)</f>
        <v>0</v>
      </c>
      <c r="Q12" s="45">
        <v>0</v>
      </c>
    </row>
    <row r="13" spans="1:17" ht="12.75" customHeight="1">
      <c r="A13" s="47" t="s">
        <v>40</v>
      </c>
      <c r="B13" s="47"/>
      <c r="C13" s="47"/>
      <c r="D13" s="47"/>
      <c r="E13" s="98"/>
      <c r="F13" s="95"/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5"/>
      <c r="L13" s="45">
        <f t="shared" si="1"/>
        <v>0</v>
      </c>
      <c r="M13" s="45">
        <f t="shared" si="1"/>
        <v>0</v>
      </c>
      <c r="N13" s="45">
        <f t="shared" si="1"/>
        <v>0</v>
      </c>
      <c r="O13" s="45">
        <f t="shared" si="1"/>
        <v>0</v>
      </c>
      <c r="P13" s="45">
        <f>IF(B$3=30,0,0)</f>
        <v>0</v>
      </c>
      <c r="Q13" s="45">
        <v>0</v>
      </c>
    </row>
    <row r="14" spans="1:17" ht="12.75" customHeight="1">
      <c r="A14" s="47" t="s">
        <v>41</v>
      </c>
      <c r="B14" s="47"/>
      <c r="C14" s="47"/>
      <c r="D14" s="47"/>
      <c r="E14" s="98"/>
      <c r="F14" s="95"/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5"/>
      <c r="L14" s="45">
        <f t="shared" si="1"/>
        <v>0</v>
      </c>
      <c r="M14" s="45">
        <f t="shared" si="1"/>
        <v>0</v>
      </c>
      <c r="N14" s="45">
        <f t="shared" si="1"/>
        <v>0</v>
      </c>
      <c r="O14" s="45">
        <f t="shared" si="1"/>
        <v>0</v>
      </c>
      <c r="P14" s="45">
        <f>IF(B$3=30,0,0)</f>
        <v>0</v>
      </c>
      <c r="Q14" s="45">
        <v>0</v>
      </c>
    </row>
    <row r="15" spans="1:17" ht="54.75" customHeight="1">
      <c r="A15" s="51" t="s">
        <v>42</v>
      </c>
      <c r="B15" s="51"/>
      <c r="C15" s="51"/>
      <c r="D15" s="51"/>
      <c r="E15" s="99"/>
      <c r="F15" s="88" t="s">
        <v>43</v>
      </c>
      <c r="G15" s="54">
        <f>IF(B15="X",1*G$8,0)</f>
        <v>0</v>
      </c>
      <c r="H15" s="54">
        <f>IF(C15="X",1*H$8,0)</f>
        <v>0</v>
      </c>
      <c r="I15" s="54">
        <f>IF(D15="X",1*I$8,0)</f>
        <v>0</v>
      </c>
      <c r="J15" s="54">
        <f>IF(E15="X",1*J$8,0)</f>
        <v>0</v>
      </c>
      <c r="K15" s="5"/>
      <c r="L15" s="55">
        <f t="shared" si="1"/>
        <v>0</v>
      </c>
      <c r="M15" s="55">
        <f t="shared" si="1"/>
        <v>0</v>
      </c>
      <c r="N15" s="55">
        <f t="shared" si="1"/>
        <v>0</v>
      </c>
      <c r="O15" s="55">
        <f t="shared" si="1"/>
        <v>0</v>
      </c>
      <c r="P15" s="55">
        <f>IF(B$3=30,0,0)</f>
        <v>0</v>
      </c>
      <c r="Q15" s="55">
        <v>0</v>
      </c>
    </row>
    <row r="16" spans="1:17" ht="63.75" customHeight="1">
      <c r="A16" s="89" t="s">
        <v>44</v>
      </c>
      <c r="B16" s="89"/>
      <c r="C16" s="89"/>
      <c r="D16" s="89"/>
      <c r="E16" s="100"/>
      <c r="F16" s="92" t="s">
        <v>45</v>
      </c>
      <c r="G16" s="62">
        <f>IF(B16="X",1*G8,0)</f>
        <v>0</v>
      </c>
      <c r="H16" s="62">
        <f>IF(C16="X",1*H8,0)</f>
        <v>0</v>
      </c>
      <c r="I16" s="62">
        <f>IF(D16="X",1*I8,0)</f>
        <v>0</v>
      </c>
      <c r="J16" s="62">
        <f>IF(E16="X",1*J8,0)</f>
        <v>0</v>
      </c>
      <c r="K16" s="5"/>
      <c r="L16" s="60">
        <f t="shared" si="1"/>
        <v>0</v>
      </c>
      <c r="M16" s="60">
        <f t="shared" si="1"/>
        <v>0</v>
      </c>
      <c r="N16" s="60">
        <f t="shared" si="1"/>
        <v>0</v>
      </c>
      <c r="O16" s="60">
        <f t="shared" si="1"/>
        <v>0</v>
      </c>
      <c r="P16" s="60">
        <f>IF(B$3=30,0,0)</f>
        <v>0</v>
      </c>
      <c r="Q16" s="60">
        <v>0</v>
      </c>
    </row>
    <row r="17" spans="1:17" ht="12.75" customHeight="1">
      <c r="A17" s="64" t="s">
        <v>46</v>
      </c>
      <c r="B17" s="65"/>
      <c r="C17" s="66">
        <f>IF($D23="X",2,0)</f>
        <v>0</v>
      </c>
      <c r="D17" s="66">
        <f>IF($D22="X",4,0)</f>
        <v>0</v>
      </c>
      <c r="E17" s="66">
        <f>IF(D21="X",8,0)</f>
        <v>0</v>
      </c>
      <c r="F17" s="4"/>
      <c r="G17" s="5">
        <f>SUM(G9:G16)</f>
        <v>0</v>
      </c>
      <c r="H17" s="5">
        <f>SUM(H9:H16)</f>
        <v>0</v>
      </c>
      <c r="I17" s="5">
        <f>SUM(I9:I16)</f>
        <v>0</v>
      </c>
      <c r="J17" s="5">
        <f>SUM(J9:J16)</f>
        <v>0</v>
      </c>
      <c r="K17" s="5"/>
      <c r="L17" s="5">
        <f aca="true" t="shared" si="2" ref="L17:Q17">SUM(L9:L16)</f>
        <v>0</v>
      </c>
      <c r="M17" s="5">
        <f t="shared" si="2"/>
        <v>0</v>
      </c>
      <c r="N17" s="5">
        <f t="shared" si="2"/>
        <v>0</v>
      </c>
      <c r="O17" s="5">
        <f t="shared" si="2"/>
        <v>0</v>
      </c>
      <c r="P17" s="5">
        <f t="shared" si="2"/>
        <v>0</v>
      </c>
      <c r="Q17" s="5">
        <f t="shared" si="2"/>
        <v>0</v>
      </c>
    </row>
    <row r="18" ht="12.75" customHeight="1">
      <c r="A18" s="5"/>
    </row>
    <row r="19" ht="12.75" customHeight="1">
      <c r="A19" s="5" t="s">
        <v>47</v>
      </c>
    </row>
    <row r="20" spans="1:4" ht="12.75" customHeight="1">
      <c r="A20" s="68" t="s">
        <v>48</v>
      </c>
      <c r="B20" s="69" t="s">
        <v>49</v>
      </c>
      <c r="C20" s="70" t="s">
        <v>50</v>
      </c>
      <c r="D20" s="70" t="s">
        <v>51</v>
      </c>
    </row>
    <row r="21" spans="1:4" ht="12.75" customHeight="1">
      <c r="A21" s="55" t="s">
        <v>52</v>
      </c>
      <c r="B21" s="55" t="s">
        <v>53</v>
      </c>
      <c r="C21" s="55">
        <v>8</v>
      </c>
      <c r="D21" s="55"/>
    </row>
    <row r="22" spans="1:4" ht="12.75" customHeight="1">
      <c r="A22" s="71"/>
      <c r="B22" s="55" t="s">
        <v>54</v>
      </c>
      <c r="C22" s="55">
        <v>4</v>
      </c>
      <c r="D22" s="55"/>
    </row>
    <row r="23" spans="1:4" ht="12.75" customHeight="1">
      <c r="A23" s="71"/>
      <c r="B23" s="55" t="s">
        <v>29</v>
      </c>
      <c r="C23" s="55">
        <v>2</v>
      </c>
      <c r="D23" s="5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/>
  <mergeCells count="5">
    <mergeCell ref="A1:I1"/>
    <mergeCell ref="G6:J6"/>
    <mergeCell ref="L6:Q6"/>
    <mergeCell ref="F9:F11"/>
    <mergeCell ref="F12:F14"/>
  </mergeCells>
  <printOptions/>
  <pageMargins left="0.7000000000000001" right="0.7000000000000001" top="1.1437007874015745" bottom="1.1437007874015745" header="0.7499999999999999" footer="0.7499999999999999"/>
  <pageSetup fitToHeight="0" fitToWidth="0" orientation="landscape" paperSize="9"/>
</worksheet>
</file>

<file path=xl/worksheets/sheet9.xml><?xml version="1.0" encoding="utf-8"?>
<worksheet xmlns="http://schemas.openxmlformats.org/spreadsheetml/2006/main" xmlns:r="http://schemas.openxmlformats.org/officeDocument/2006/relationships">
  <dimension ref="A1:Z23"/>
  <sheetViews>
    <sheetView zoomScalePageLayoutView="0" workbookViewId="0" topLeftCell="A1">
      <selection activeCell="A1" sqref="A1"/>
    </sheetView>
  </sheetViews>
  <sheetFormatPr defaultColWidth="9.00390625" defaultRowHeight="15" customHeight="1"/>
  <cols>
    <col min="1" max="1" width="14.125" style="0" customWidth="1"/>
    <col min="2" max="2" width="9.125" style="0" customWidth="1"/>
    <col min="3" max="3" width="8.625" style="0" customWidth="1"/>
    <col min="4" max="4" width="6.75390625" style="0" customWidth="1"/>
    <col min="5" max="5" width="12.125" style="0" customWidth="1"/>
    <col min="6" max="6" width="18.125" style="0" customWidth="1"/>
    <col min="7" max="8" width="8.75390625" style="0" customWidth="1"/>
    <col min="9" max="9" width="8.125" style="0" customWidth="1"/>
    <col min="10" max="10" width="9.375" style="0" customWidth="1"/>
    <col min="11" max="11" width="8.125" style="0" customWidth="1"/>
    <col min="12" max="12" width="8.75390625" style="0" customWidth="1"/>
    <col min="13" max="13" width="4.625" style="0" customWidth="1"/>
    <col min="14" max="14" width="6.375" style="0" customWidth="1"/>
    <col min="15" max="15" width="5.875" style="0" customWidth="1"/>
    <col min="16" max="16" width="3.625" style="0" customWidth="1"/>
    <col min="17" max="17" width="7.25390625" style="0" customWidth="1"/>
    <col min="18" max="26" width="8.125" style="0" customWidth="1"/>
    <col min="27" max="64" width="13.375" style="0" customWidth="1"/>
  </cols>
  <sheetData>
    <row r="1" spans="1:26" ht="15" customHeight="1">
      <c r="A1" s="93" t="s">
        <v>57</v>
      </c>
      <c r="B1" s="93"/>
      <c r="C1" s="93"/>
      <c r="D1" s="93"/>
      <c r="E1" s="93"/>
      <c r="F1" s="93"/>
      <c r="G1" s="93"/>
      <c r="H1" s="93"/>
      <c r="I1" s="93"/>
      <c r="J1" s="5"/>
      <c r="K1" s="5"/>
      <c r="L1" s="5"/>
      <c r="M1" s="5"/>
      <c r="N1" s="5"/>
      <c r="O1" s="5"/>
      <c r="P1" s="5"/>
      <c r="Q1" s="5"/>
      <c r="R1" s="5"/>
      <c r="S1" s="5"/>
      <c r="T1" s="5"/>
      <c r="U1" s="5"/>
      <c r="V1" s="5"/>
      <c r="W1" s="5"/>
      <c r="X1" s="5"/>
      <c r="Y1" s="5"/>
      <c r="Z1" s="5"/>
    </row>
    <row r="2" spans="1:9" ht="12.75" customHeight="1">
      <c r="A2" s="2" t="s">
        <v>4</v>
      </c>
      <c r="B2" s="2" t="s">
        <v>5</v>
      </c>
      <c r="C2" s="2" t="s">
        <v>6</v>
      </c>
      <c r="D2" s="3" t="s">
        <v>19</v>
      </c>
      <c r="E2" s="2" t="s">
        <v>8</v>
      </c>
      <c r="F2" s="2" t="s">
        <v>9</v>
      </c>
      <c r="G2" s="2" t="s">
        <v>10</v>
      </c>
      <c r="H2" s="2" t="s">
        <v>11</v>
      </c>
      <c r="I2" s="2" t="s">
        <v>12</v>
      </c>
    </row>
    <row r="3" spans="1:9" ht="12.75" customHeight="1">
      <c r="A3" s="26"/>
      <c r="B3" s="27"/>
      <c r="C3" s="27"/>
      <c r="D3" s="27"/>
      <c r="E3" s="27"/>
      <c r="F3" s="27"/>
      <c r="G3" s="27"/>
      <c r="H3" s="29">
        <f>SUM(B17:J17)</f>
        <v>0</v>
      </c>
      <c r="I3" s="29">
        <f>IF($K$8="si",SUM(L17:Q17),0)</f>
        <v>0</v>
      </c>
    </row>
    <row r="4" spans="1:10" ht="12.75" customHeight="1">
      <c r="A4" s="110"/>
      <c r="B4" s="30"/>
      <c r="C4" s="30"/>
      <c r="D4" s="30"/>
      <c r="E4" s="30"/>
      <c r="F4" s="30"/>
      <c r="G4" s="30"/>
      <c r="H4" s="30"/>
      <c r="I4" s="30"/>
      <c r="J4" s="30"/>
    </row>
    <row r="5" spans="1:6" ht="12.75" customHeight="1">
      <c r="A5" s="30"/>
      <c r="B5" s="30"/>
      <c r="C5" s="30"/>
      <c r="D5" s="30"/>
      <c r="E5" s="30"/>
      <c r="F5" s="30"/>
    </row>
    <row r="6" spans="1:17" ht="12.75" customHeight="1">
      <c r="A6" s="30"/>
      <c r="B6" s="30"/>
      <c r="C6" s="30"/>
      <c r="D6" s="30"/>
      <c r="E6" s="30"/>
      <c r="F6" s="30"/>
      <c r="G6" s="72" t="s">
        <v>20</v>
      </c>
      <c r="H6" s="72"/>
      <c r="I6" s="72"/>
      <c r="J6" s="72"/>
      <c r="K6" s="5" t="s">
        <v>21</v>
      </c>
      <c r="L6" s="73" t="s">
        <v>22</v>
      </c>
      <c r="M6" s="73"/>
      <c r="N6" s="73"/>
      <c r="O6" s="73"/>
      <c r="P6" s="73"/>
      <c r="Q6" s="73"/>
    </row>
    <row r="7" spans="1:17" ht="12.75" customHeight="1">
      <c r="A7" s="30"/>
      <c r="B7" s="30"/>
      <c r="C7" s="30"/>
      <c r="D7" s="30"/>
      <c r="E7" s="30"/>
      <c r="F7" s="30"/>
      <c r="G7" s="33" t="s">
        <v>23</v>
      </c>
      <c r="H7" s="33" t="s">
        <v>24</v>
      </c>
      <c r="I7" s="33" t="s">
        <v>25</v>
      </c>
      <c r="J7" s="33" t="s">
        <v>26</v>
      </c>
      <c r="K7" s="32" t="s">
        <v>27</v>
      </c>
      <c r="L7" s="34" t="s">
        <v>28</v>
      </c>
      <c r="M7" s="34" t="s">
        <v>29</v>
      </c>
      <c r="N7" s="34" t="s">
        <v>24</v>
      </c>
      <c r="O7" s="34" t="s">
        <v>30</v>
      </c>
      <c r="P7" s="34" t="s">
        <v>7</v>
      </c>
      <c r="Q7" s="34" t="s">
        <v>10</v>
      </c>
    </row>
    <row r="8" spans="1:17" ht="12.75" customHeight="1">
      <c r="A8" s="36" t="s">
        <v>31</v>
      </c>
      <c r="B8" s="38" t="s">
        <v>28</v>
      </c>
      <c r="C8" s="38" t="s">
        <v>29</v>
      </c>
      <c r="D8" s="38" t="s">
        <v>24</v>
      </c>
      <c r="E8" s="38" t="s">
        <v>30</v>
      </c>
      <c r="F8" s="36" t="s">
        <v>32</v>
      </c>
      <c r="G8" s="40">
        <v>1</v>
      </c>
      <c r="H8" s="40">
        <v>2</v>
      </c>
      <c r="I8" s="40">
        <v>3</v>
      </c>
      <c r="J8" s="40">
        <v>4</v>
      </c>
      <c r="K8" s="78"/>
      <c r="L8" s="79">
        <v>0</v>
      </c>
      <c r="M8" s="79">
        <v>0</v>
      </c>
      <c r="N8" s="79">
        <v>1</v>
      </c>
      <c r="O8" s="79">
        <v>2</v>
      </c>
      <c r="P8" s="80"/>
      <c r="Q8" s="80" t="s">
        <v>33</v>
      </c>
    </row>
    <row r="9" spans="1:17" ht="12.75" customHeight="1">
      <c r="A9" s="45" t="s">
        <v>34</v>
      </c>
      <c r="B9" s="45"/>
      <c r="C9" s="45"/>
      <c r="D9" s="45"/>
      <c r="E9" s="97"/>
      <c r="F9" s="94" t="s">
        <v>35</v>
      </c>
      <c r="G9" s="45">
        <f aca="true" t="shared" si="0" ref="G9:J14">IF(B9="X",0.33*G$8,0)</f>
        <v>0</v>
      </c>
      <c r="H9" s="45">
        <f t="shared" si="0"/>
        <v>0</v>
      </c>
      <c r="I9" s="45">
        <f t="shared" si="0"/>
        <v>0</v>
      </c>
      <c r="J9" s="45">
        <f t="shared" si="0"/>
        <v>0</v>
      </c>
      <c r="K9" s="5"/>
      <c r="L9" s="45">
        <f aca="true" t="shared" si="1" ref="L9:O16">IF($K$8="si",IF(B9="X",1*L$8,0),0)</f>
        <v>0</v>
      </c>
      <c r="M9" s="45">
        <f t="shared" si="1"/>
        <v>0</v>
      </c>
      <c r="N9" s="45">
        <f t="shared" si="1"/>
        <v>0</v>
      </c>
      <c r="O9" s="45">
        <f t="shared" si="1"/>
        <v>0</v>
      </c>
      <c r="P9" s="45">
        <f>IF(D$3=40,6,0)</f>
        <v>0</v>
      </c>
      <c r="Q9" s="45">
        <f>IF(G3="c.3",9,0)</f>
        <v>0</v>
      </c>
    </row>
    <row r="10" spans="1:17" ht="12.75" customHeight="1">
      <c r="A10" s="45" t="s">
        <v>36</v>
      </c>
      <c r="B10" s="45"/>
      <c r="C10" s="45"/>
      <c r="D10" s="45"/>
      <c r="E10" s="97"/>
      <c r="F10" s="94"/>
      <c r="G10" s="45">
        <f t="shared" si="0"/>
        <v>0</v>
      </c>
      <c r="H10" s="45">
        <f t="shared" si="0"/>
        <v>0</v>
      </c>
      <c r="I10" s="45">
        <f t="shared" si="0"/>
        <v>0</v>
      </c>
      <c r="J10" s="45">
        <f t="shared" si="0"/>
        <v>0</v>
      </c>
      <c r="K10" s="5"/>
      <c r="L10" s="45">
        <f t="shared" si="1"/>
        <v>0</v>
      </c>
      <c r="M10" s="45">
        <f t="shared" si="1"/>
        <v>0</v>
      </c>
      <c r="N10" s="45">
        <f t="shared" si="1"/>
        <v>0</v>
      </c>
      <c r="O10" s="45">
        <f t="shared" si="1"/>
        <v>0</v>
      </c>
      <c r="P10" s="45">
        <f>IF(D$3=37.5,4,0)</f>
        <v>0</v>
      </c>
      <c r="Q10" s="45">
        <f>IF(G3="c.1",6,0)</f>
        <v>0</v>
      </c>
    </row>
    <row r="11" spans="1:17" ht="12.75" customHeight="1">
      <c r="A11" s="45" t="s">
        <v>37</v>
      </c>
      <c r="B11" s="45"/>
      <c r="C11" s="45"/>
      <c r="D11" s="45"/>
      <c r="E11" s="97"/>
      <c r="F11" s="94"/>
      <c r="G11" s="45">
        <f t="shared" si="0"/>
        <v>0</v>
      </c>
      <c r="H11" s="45">
        <f t="shared" si="0"/>
        <v>0</v>
      </c>
      <c r="I11" s="45">
        <f t="shared" si="0"/>
        <v>0</v>
      </c>
      <c r="J11" s="45">
        <f t="shared" si="0"/>
        <v>0</v>
      </c>
      <c r="K11" s="5"/>
      <c r="L11" s="45">
        <f t="shared" si="1"/>
        <v>0</v>
      </c>
      <c r="M11" s="45">
        <f t="shared" si="1"/>
        <v>0</v>
      </c>
      <c r="N11" s="45">
        <f t="shared" si="1"/>
        <v>0</v>
      </c>
      <c r="O11" s="45">
        <f t="shared" si="1"/>
        <v>0</v>
      </c>
      <c r="P11" s="45">
        <f>IF(B$3=31.5,1,0)</f>
        <v>0</v>
      </c>
      <c r="Q11" s="45">
        <v>0</v>
      </c>
    </row>
    <row r="12" spans="1:17" ht="12.75" customHeight="1">
      <c r="A12" s="47" t="s">
        <v>38</v>
      </c>
      <c r="B12" s="47"/>
      <c r="C12" s="47"/>
      <c r="D12" s="47"/>
      <c r="E12" s="98"/>
      <c r="F12" s="95" t="s">
        <v>39</v>
      </c>
      <c r="G12" s="45">
        <f t="shared" si="0"/>
        <v>0</v>
      </c>
      <c r="H12" s="45">
        <f t="shared" si="0"/>
        <v>0</v>
      </c>
      <c r="I12" s="45">
        <f t="shared" si="0"/>
        <v>0</v>
      </c>
      <c r="J12" s="45">
        <f t="shared" si="0"/>
        <v>0</v>
      </c>
      <c r="K12" s="5"/>
      <c r="L12" s="45">
        <f t="shared" si="1"/>
        <v>0</v>
      </c>
      <c r="M12" s="45">
        <f t="shared" si="1"/>
        <v>0</v>
      </c>
      <c r="N12" s="45">
        <f t="shared" si="1"/>
        <v>0</v>
      </c>
      <c r="O12" s="45">
        <f t="shared" si="1"/>
        <v>0</v>
      </c>
      <c r="P12" s="45">
        <f>IF(B$3=30,0,0)</f>
        <v>0</v>
      </c>
      <c r="Q12" s="45">
        <v>0</v>
      </c>
    </row>
    <row r="13" spans="1:17" ht="12.75" customHeight="1">
      <c r="A13" s="47" t="s">
        <v>40</v>
      </c>
      <c r="B13" s="47"/>
      <c r="C13" s="47"/>
      <c r="D13" s="47"/>
      <c r="E13" s="98"/>
      <c r="F13" s="95"/>
      <c r="G13" s="45">
        <f t="shared" si="0"/>
        <v>0</v>
      </c>
      <c r="H13" s="45">
        <f t="shared" si="0"/>
        <v>0</v>
      </c>
      <c r="I13" s="45">
        <f t="shared" si="0"/>
        <v>0</v>
      </c>
      <c r="J13" s="45">
        <f t="shared" si="0"/>
        <v>0</v>
      </c>
      <c r="K13" s="5"/>
      <c r="L13" s="45">
        <f t="shared" si="1"/>
        <v>0</v>
      </c>
      <c r="M13" s="45">
        <f t="shared" si="1"/>
        <v>0</v>
      </c>
      <c r="N13" s="45">
        <f t="shared" si="1"/>
        <v>0</v>
      </c>
      <c r="O13" s="45">
        <f t="shared" si="1"/>
        <v>0</v>
      </c>
      <c r="P13" s="45">
        <f>IF(B$3=30,0,0)</f>
        <v>0</v>
      </c>
      <c r="Q13" s="45">
        <v>0</v>
      </c>
    </row>
    <row r="14" spans="1:17" ht="12.75" customHeight="1">
      <c r="A14" s="47" t="s">
        <v>41</v>
      </c>
      <c r="B14" s="47"/>
      <c r="C14" s="47"/>
      <c r="D14" s="47"/>
      <c r="E14" s="98"/>
      <c r="F14" s="95"/>
      <c r="G14" s="45">
        <f t="shared" si="0"/>
        <v>0</v>
      </c>
      <c r="H14" s="45">
        <f t="shared" si="0"/>
        <v>0</v>
      </c>
      <c r="I14" s="45">
        <f t="shared" si="0"/>
        <v>0</v>
      </c>
      <c r="J14" s="45">
        <f t="shared" si="0"/>
        <v>0</v>
      </c>
      <c r="K14" s="5"/>
      <c r="L14" s="45">
        <f t="shared" si="1"/>
        <v>0</v>
      </c>
      <c r="M14" s="45">
        <f t="shared" si="1"/>
        <v>0</v>
      </c>
      <c r="N14" s="45">
        <f t="shared" si="1"/>
        <v>0</v>
      </c>
      <c r="O14" s="45">
        <f t="shared" si="1"/>
        <v>0</v>
      </c>
      <c r="P14" s="45">
        <f>IF(B$3=30,0,0)</f>
        <v>0</v>
      </c>
      <c r="Q14" s="45">
        <v>0</v>
      </c>
    </row>
    <row r="15" spans="1:17" ht="54.75" customHeight="1">
      <c r="A15" s="51" t="s">
        <v>42</v>
      </c>
      <c r="B15" s="51"/>
      <c r="C15" s="51"/>
      <c r="D15" s="51"/>
      <c r="E15" s="99"/>
      <c r="F15" s="88" t="s">
        <v>43</v>
      </c>
      <c r="G15" s="54">
        <f>IF(B15="X",1*G$8,0)</f>
        <v>0</v>
      </c>
      <c r="H15" s="54">
        <f>IF(C15="X",1*H$8,0)</f>
        <v>0</v>
      </c>
      <c r="I15" s="54">
        <f>IF(D15="X",1*I$8,0)</f>
        <v>0</v>
      </c>
      <c r="J15" s="54">
        <f>IF(E15="X",1*J$8,0)</f>
        <v>0</v>
      </c>
      <c r="K15" s="5"/>
      <c r="L15" s="55">
        <f t="shared" si="1"/>
        <v>0</v>
      </c>
      <c r="M15" s="55">
        <f t="shared" si="1"/>
        <v>0</v>
      </c>
      <c r="N15" s="55">
        <f t="shared" si="1"/>
        <v>0</v>
      </c>
      <c r="O15" s="55">
        <f t="shared" si="1"/>
        <v>0</v>
      </c>
      <c r="P15" s="55">
        <f>IF(B$3=30,0,0)</f>
        <v>0</v>
      </c>
      <c r="Q15" s="55">
        <v>0</v>
      </c>
    </row>
    <row r="16" spans="1:17" ht="63.75" customHeight="1">
      <c r="A16" s="89" t="s">
        <v>44</v>
      </c>
      <c r="B16" s="89"/>
      <c r="C16" s="89"/>
      <c r="D16" s="89"/>
      <c r="E16" s="100"/>
      <c r="F16" s="92" t="s">
        <v>45</v>
      </c>
      <c r="G16" s="62">
        <f>IF(B16="X",1*G8,0)</f>
        <v>0</v>
      </c>
      <c r="H16" s="62">
        <f>IF(C16="X",1*H8,0)</f>
        <v>0</v>
      </c>
      <c r="I16" s="62">
        <f>IF(D16="X",1*I8,0)</f>
        <v>0</v>
      </c>
      <c r="J16" s="62">
        <f>IF(E16="X",1*J8,0)</f>
        <v>0</v>
      </c>
      <c r="K16" s="5"/>
      <c r="L16" s="60">
        <f t="shared" si="1"/>
        <v>0</v>
      </c>
      <c r="M16" s="60">
        <f t="shared" si="1"/>
        <v>0</v>
      </c>
      <c r="N16" s="60">
        <f t="shared" si="1"/>
        <v>0</v>
      </c>
      <c r="O16" s="60">
        <f t="shared" si="1"/>
        <v>0</v>
      </c>
      <c r="P16" s="60">
        <f>IF(B$3=30,0,0)</f>
        <v>0</v>
      </c>
      <c r="Q16" s="60">
        <v>0</v>
      </c>
    </row>
    <row r="17" spans="1:17" ht="12.75" customHeight="1">
      <c r="A17" s="64" t="s">
        <v>46</v>
      </c>
      <c r="B17" s="65"/>
      <c r="C17" s="66">
        <f>IF($D23="X",2,0)</f>
        <v>0</v>
      </c>
      <c r="D17" s="66">
        <f>IF($D22="X",4,0)</f>
        <v>0</v>
      </c>
      <c r="E17" s="66">
        <f>IF(D21="X",8,0)</f>
        <v>0</v>
      </c>
      <c r="F17" s="4"/>
      <c r="G17" s="5">
        <f>SUM(G9:G16)</f>
        <v>0</v>
      </c>
      <c r="H17" s="5">
        <f>SUM(H9:H16)</f>
        <v>0</v>
      </c>
      <c r="I17" s="5">
        <f>SUM(I9:I16)</f>
        <v>0</v>
      </c>
      <c r="J17" s="5">
        <f>SUM(J9:J16)</f>
        <v>0</v>
      </c>
      <c r="K17" s="5"/>
      <c r="L17" s="5">
        <f aca="true" t="shared" si="2" ref="L17:Q17">SUM(L9:L16)</f>
        <v>0</v>
      </c>
      <c r="M17" s="5">
        <f t="shared" si="2"/>
        <v>0</v>
      </c>
      <c r="N17" s="5">
        <f t="shared" si="2"/>
        <v>0</v>
      </c>
      <c r="O17" s="5">
        <f t="shared" si="2"/>
        <v>0</v>
      </c>
      <c r="P17" s="5">
        <f t="shared" si="2"/>
        <v>0</v>
      </c>
      <c r="Q17" s="5">
        <f t="shared" si="2"/>
        <v>0</v>
      </c>
    </row>
    <row r="18" ht="12.75" customHeight="1">
      <c r="A18" s="5"/>
    </row>
    <row r="19" ht="12.75" customHeight="1">
      <c r="A19" s="5" t="s">
        <v>47</v>
      </c>
    </row>
    <row r="20" spans="1:4" ht="12.75" customHeight="1">
      <c r="A20" s="68" t="s">
        <v>48</v>
      </c>
      <c r="B20" s="69" t="s">
        <v>49</v>
      </c>
      <c r="C20" s="70" t="s">
        <v>50</v>
      </c>
      <c r="D20" s="70" t="s">
        <v>51</v>
      </c>
    </row>
    <row r="21" spans="1:4" ht="12.75" customHeight="1">
      <c r="A21" s="55" t="s">
        <v>52</v>
      </c>
      <c r="B21" s="55" t="s">
        <v>53</v>
      </c>
      <c r="C21" s="55">
        <v>8</v>
      </c>
      <c r="D21" s="55"/>
    </row>
    <row r="22" spans="1:4" ht="12.75" customHeight="1">
      <c r="A22" s="71"/>
      <c r="B22" s="55" t="s">
        <v>54</v>
      </c>
      <c r="C22" s="55">
        <v>4</v>
      </c>
      <c r="D22" s="55"/>
    </row>
    <row r="23" spans="1:4" ht="12.75" customHeight="1">
      <c r="A23" s="71"/>
      <c r="B23" s="55" t="s">
        <v>29</v>
      </c>
      <c r="C23" s="55">
        <v>2</v>
      </c>
      <c r="D23" s="55"/>
    </row>
    <row r="24" ht="12.75" customHeight="1"/>
    <row r="25" ht="12.75" customHeight="1"/>
    <row r="26" ht="12.75" customHeight="1"/>
    <row r="27" ht="12.75" customHeight="1"/>
    <row r="28" ht="12.75" customHeight="1"/>
    <row r="29" ht="12.75" customHeight="1"/>
    <row r="30" ht="12.75" customHeight="1"/>
    <row r="31" ht="12.75" customHeight="1"/>
    <row r="32" ht="12.75" customHeight="1"/>
    <row r="33" ht="12.75" customHeight="1"/>
    <row r="34" ht="12.75" customHeight="1"/>
    <row r="35" ht="12.75" customHeight="1"/>
    <row r="36" ht="12.75" customHeight="1"/>
    <row r="37" ht="12.75" customHeight="1"/>
    <row r="38" ht="12.75" customHeight="1"/>
    <row r="39" ht="12.75" customHeight="1"/>
    <row r="40" ht="12.75" customHeight="1"/>
    <row r="41" ht="12.75" customHeight="1"/>
    <row r="42" ht="12.75" customHeight="1"/>
    <row r="43" ht="12.75" customHeight="1"/>
    <row r="44" ht="12.75" customHeight="1"/>
    <row r="45" ht="12.75" customHeight="1"/>
    <row r="46" ht="12.75" customHeight="1"/>
    <row r="47" ht="12.75" customHeight="1"/>
    <row r="48" ht="12.75" customHeight="1"/>
    <row r="49" ht="12.75" customHeight="1"/>
    <row r="50" ht="12.75" customHeight="1"/>
    <row r="51" ht="12.75" customHeight="1"/>
    <row r="52" ht="12.75" customHeight="1"/>
    <row r="53" ht="12.75" customHeight="1"/>
    <row r="54" ht="12.75" customHeight="1"/>
    <row r="55" ht="12.75" customHeight="1"/>
    <row r="56" ht="12.75" customHeight="1"/>
    <row r="57" ht="12.75" customHeight="1"/>
    <row r="58" ht="12.75" customHeight="1"/>
    <row r="59" ht="12.75" customHeight="1"/>
    <row r="60" ht="12.75" customHeight="1"/>
    <row r="61" ht="12.75" customHeight="1"/>
    <row r="62" ht="12.75" customHeight="1"/>
    <row r="63" ht="12.75" customHeight="1"/>
    <row r="64" ht="12.75" customHeight="1"/>
    <row r="65" ht="12.75" customHeight="1"/>
    <row r="66" ht="12.75" customHeight="1"/>
    <row r="67" ht="12.75" customHeight="1"/>
    <row r="68" ht="12.75" customHeight="1"/>
    <row r="69" ht="12.75" customHeight="1"/>
    <row r="70" ht="12.75" customHeight="1"/>
    <row r="71" ht="12.75" customHeight="1"/>
    <row r="72" ht="12.75" customHeight="1"/>
    <row r="73" ht="12.75" customHeight="1"/>
    <row r="74" ht="12.75" customHeight="1"/>
    <row r="75" ht="12.75" customHeight="1"/>
    <row r="76" ht="12.75" customHeight="1"/>
    <row r="77" ht="12.75" customHeight="1"/>
    <row r="78" ht="12.75" customHeight="1"/>
    <row r="79" ht="12.75" customHeight="1"/>
    <row r="80" ht="12.75" customHeight="1"/>
    <row r="81" ht="12.75" customHeight="1"/>
    <row r="82" ht="12.75" customHeight="1"/>
    <row r="83" ht="12.75" customHeight="1"/>
    <row r="84" ht="12.75" customHeight="1"/>
    <row r="85" ht="12.75" customHeight="1"/>
    <row r="86" ht="12.75" customHeight="1"/>
    <row r="87" ht="12.75" customHeight="1"/>
    <row r="88" ht="12.75" customHeight="1"/>
    <row r="89" ht="12.75" customHeight="1"/>
    <row r="90" ht="12.75" customHeight="1"/>
    <row r="91" ht="12.75" customHeight="1"/>
    <row r="92" ht="12.75" customHeight="1"/>
    <row r="93" ht="12.75" customHeight="1"/>
    <row r="94" ht="12.75" customHeight="1"/>
    <row r="95" ht="12.75" customHeight="1"/>
    <row r="96" ht="12.75" customHeight="1"/>
    <row r="97" ht="12.75" customHeight="1"/>
    <row r="98" ht="12.75" customHeight="1"/>
    <row r="99" ht="12.75" customHeight="1"/>
    <row r="100" ht="12.75" customHeight="1"/>
    <row r="101" ht="12.75" customHeight="1"/>
    <row r="102" ht="12.75" customHeight="1"/>
    <row r="103" ht="12.75" customHeight="1"/>
    <row r="104" ht="12.75" customHeight="1"/>
    <row r="105" ht="12.75" customHeight="1"/>
    <row r="106" ht="12.75" customHeight="1"/>
    <row r="107" ht="12.75" customHeight="1"/>
    <row r="108" ht="12.75" customHeight="1"/>
    <row r="109" ht="12.75" customHeight="1"/>
    <row r="110" ht="12.75" customHeight="1"/>
    <row r="111" ht="12.75" customHeight="1"/>
    <row r="112" ht="12.75" customHeight="1"/>
    <row r="113" ht="12.75" customHeight="1"/>
    <row r="114" ht="12.75" customHeight="1"/>
    <row r="115" ht="12.75" customHeight="1"/>
    <row r="116" ht="12.75" customHeight="1"/>
    <row r="117" ht="12.75" customHeight="1"/>
    <row r="118" ht="12.75" customHeight="1"/>
    <row r="119" ht="12.75" customHeight="1"/>
    <row r="120" ht="12.75" customHeight="1"/>
    <row r="121" ht="12.75" customHeight="1"/>
    <row r="122" ht="12.75" customHeight="1"/>
    <row r="123" ht="12.75" customHeight="1"/>
    <row r="124" ht="12.75" customHeight="1"/>
    <row r="125" ht="12.75" customHeight="1"/>
    <row r="126" ht="12.75" customHeight="1"/>
    <row r="127" ht="12.75" customHeight="1"/>
    <row r="128" ht="12.75" customHeight="1"/>
    <row r="129" ht="12.75" customHeight="1"/>
    <row r="130" ht="12.75" customHeight="1"/>
    <row r="131" ht="12.75" customHeight="1"/>
    <row r="132" ht="12.75" customHeight="1"/>
    <row r="133" ht="12.75" customHeight="1"/>
    <row r="134" ht="12.75" customHeight="1"/>
    <row r="135" ht="12.75" customHeight="1"/>
    <row r="136" ht="12.75" customHeight="1"/>
    <row r="137" ht="12.75" customHeight="1"/>
    <row r="138" ht="12.75" customHeight="1"/>
    <row r="139" ht="12.75" customHeight="1"/>
    <row r="140" ht="12.75" customHeight="1"/>
    <row r="141" ht="12.75" customHeight="1"/>
    <row r="142" ht="12.75" customHeight="1"/>
    <row r="143" ht="12.75" customHeight="1"/>
    <row r="144" ht="12.75" customHeight="1"/>
    <row r="145" ht="12.75" customHeight="1"/>
    <row r="146" ht="12.75" customHeight="1"/>
    <row r="147" ht="12.75" customHeight="1"/>
    <row r="148" ht="12.75" customHeight="1"/>
    <row r="149" ht="12.75" customHeight="1"/>
    <row r="150" ht="12.75" customHeight="1"/>
    <row r="151" ht="12.75" customHeight="1"/>
    <row r="152" ht="12.75" customHeight="1"/>
    <row r="153" ht="12.75" customHeight="1"/>
    <row r="154" ht="12.75" customHeight="1"/>
    <row r="155" ht="12.75" customHeight="1"/>
    <row r="156" ht="12.75" customHeight="1"/>
    <row r="157" ht="12.75" customHeight="1"/>
    <row r="158" ht="12.75" customHeight="1"/>
    <row r="159" ht="12.75" customHeight="1"/>
    <row r="160" ht="12.75" customHeight="1"/>
    <row r="161" ht="12.75" customHeight="1"/>
    <row r="162" ht="12.75" customHeight="1"/>
    <row r="163" ht="12.75" customHeight="1"/>
    <row r="164" ht="12.75" customHeight="1"/>
    <row r="165" ht="12.75" customHeight="1"/>
    <row r="166" ht="12.75" customHeight="1"/>
    <row r="167" ht="12.75" customHeight="1"/>
    <row r="168" ht="12.75" customHeight="1"/>
    <row r="169" ht="12.75" customHeight="1"/>
    <row r="170" ht="12.75" customHeight="1"/>
    <row r="171" ht="12.75" customHeight="1"/>
    <row r="172" ht="12.75" customHeight="1"/>
    <row r="173" ht="12.75" customHeight="1"/>
    <row r="174" ht="12.75" customHeight="1"/>
    <row r="175" ht="12.75" customHeight="1"/>
    <row r="176" ht="12.75" customHeight="1"/>
    <row r="177" ht="12.75" customHeight="1"/>
    <row r="178" ht="12.75" customHeight="1"/>
    <row r="179" ht="12.75" customHeight="1"/>
    <row r="180" ht="12.75" customHeight="1"/>
    <row r="181" ht="12.75" customHeight="1"/>
    <row r="182" ht="12.75" customHeight="1"/>
    <row r="183" ht="12.75" customHeight="1"/>
    <row r="184" ht="12.75" customHeight="1"/>
    <row r="185" ht="12.75" customHeight="1"/>
    <row r="186" ht="12.75" customHeight="1"/>
    <row r="187" ht="12.75" customHeight="1"/>
    <row r="188" ht="12.75" customHeight="1"/>
    <row r="189" ht="12.75" customHeight="1"/>
    <row r="190" ht="12.75" customHeight="1"/>
    <row r="191" ht="12.75" customHeight="1"/>
    <row r="192" ht="12.75" customHeight="1"/>
    <row r="193" ht="12.75" customHeight="1"/>
    <row r="194" ht="12.75" customHeight="1"/>
    <row r="195" ht="12.75" customHeight="1"/>
    <row r="196" ht="12.75" customHeight="1"/>
    <row r="197" ht="12.75" customHeight="1"/>
    <row r="198" ht="12.75" customHeight="1"/>
    <row r="199" ht="12.75" customHeight="1"/>
    <row r="200" ht="12.75" customHeight="1"/>
    <row r="201" ht="12.75" customHeight="1"/>
    <row r="202" ht="12.75" customHeight="1"/>
    <row r="203" ht="12.75" customHeight="1"/>
    <row r="204" ht="12.75" customHeight="1"/>
    <row r="205" ht="12.75" customHeight="1"/>
    <row r="206" ht="12.75" customHeight="1"/>
    <row r="207" ht="12.75" customHeight="1"/>
    <row r="208" ht="12.75" customHeight="1"/>
    <row r="209" ht="12.75" customHeight="1"/>
    <row r="210" ht="12.75" customHeight="1"/>
    <row r="211" ht="12.75" customHeight="1"/>
    <row r="212" ht="12.75" customHeight="1"/>
    <row r="213" ht="12.75" customHeight="1"/>
    <row r="214" ht="12.75" customHeight="1"/>
    <row r="215" ht="12.75" customHeight="1"/>
    <row r="216" ht="12.75" customHeight="1"/>
    <row r="217" ht="12.75" customHeight="1"/>
    <row r="218" ht="12.75" customHeight="1"/>
    <row r="219" ht="12.75" customHeight="1"/>
    <row r="220" ht="12.75" customHeight="1"/>
    <row r="221" ht="12.75" customHeight="1"/>
    <row r="222" ht="12.75" customHeight="1"/>
    <row r="223" ht="12.75" customHeight="1"/>
    <row r="224" ht="12.75" customHeight="1"/>
    <row r="225" ht="12.75" customHeight="1"/>
    <row r="226" ht="12.75" customHeight="1"/>
    <row r="227" ht="12.75" customHeight="1"/>
    <row r="228" ht="12.75" customHeight="1"/>
    <row r="229" ht="12.75" customHeight="1"/>
    <row r="230" ht="12.75" customHeight="1"/>
    <row r="231" ht="12.75" customHeight="1"/>
    <row r="232" ht="12.75" customHeight="1"/>
    <row r="233" ht="12.75" customHeight="1"/>
    <row r="234" ht="12.75" customHeight="1"/>
    <row r="235" ht="12.75" customHeight="1"/>
    <row r="236" ht="12.75" customHeight="1"/>
    <row r="237" ht="12.75" customHeight="1"/>
    <row r="238" ht="12.75" customHeight="1"/>
    <row r="239" ht="12.75" customHeight="1"/>
    <row r="240" ht="12.75" customHeight="1"/>
    <row r="241" ht="12.75" customHeight="1"/>
    <row r="242" ht="12.75" customHeight="1"/>
    <row r="243" ht="12.75" customHeight="1"/>
    <row r="244" ht="12.75" customHeight="1"/>
    <row r="245" ht="12.75" customHeight="1"/>
    <row r="246" ht="12.75" customHeight="1"/>
    <row r="247" ht="12.75" customHeight="1"/>
    <row r="248" ht="12.75" customHeight="1"/>
    <row r="249" ht="12.75" customHeight="1"/>
    <row r="250" ht="12.75" customHeight="1"/>
    <row r="251" ht="12.75" customHeight="1"/>
    <row r="252" ht="12.75" customHeight="1"/>
    <row r="253" ht="12.75" customHeight="1"/>
    <row r="254" ht="12.75" customHeight="1"/>
    <row r="255" ht="12.75" customHeight="1"/>
    <row r="256" ht="12.75" customHeight="1"/>
    <row r="257" ht="12.75" customHeight="1"/>
    <row r="258" ht="12.75" customHeight="1"/>
    <row r="259" ht="12.75" customHeight="1"/>
    <row r="260" ht="12.75" customHeight="1"/>
    <row r="261" ht="12.75" customHeight="1"/>
    <row r="262" ht="12.75" customHeight="1"/>
    <row r="263" ht="12.75" customHeight="1"/>
    <row r="264" ht="12.75" customHeight="1"/>
    <row r="265" ht="12.75" customHeight="1"/>
    <row r="266" ht="12.75" customHeight="1"/>
    <row r="267" ht="12.75" customHeight="1"/>
    <row r="268" ht="12.75" customHeight="1"/>
    <row r="269" ht="12.75" customHeight="1"/>
    <row r="270" ht="12.75" customHeight="1"/>
    <row r="271" ht="12.75" customHeight="1"/>
    <row r="272" ht="12.75" customHeight="1"/>
    <row r="273" ht="12.75" customHeight="1"/>
    <row r="274" ht="12.75" customHeight="1"/>
    <row r="275" ht="12.75" customHeight="1"/>
    <row r="276" ht="12.75" customHeight="1"/>
    <row r="277" ht="12.75" customHeight="1"/>
    <row r="278" ht="12.75" customHeight="1"/>
    <row r="279" ht="12.75" customHeight="1"/>
    <row r="280" ht="12.75" customHeight="1"/>
    <row r="281" ht="12.75" customHeight="1"/>
    <row r="282" ht="12.75" customHeight="1"/>
    <row r="283" ht="12.75" customHeight="1"/>
    <row r="284" ht="12.75" customHeight="1"/>
    <row r="285" ht="12.75" customHeight="1"/>
    <row r="286" ht="12.75" customHeight="1"/>
    <row r="287" ht="12.75" customHeight="1"/>
    <row r="288" ht="12.75" customHeight="1"/>
    <row r="289" ht="12.75" customHeight="1"/>
    <row r="290" ht="12.75" customHeight="1"/>
    <row r="291" ht="12.75" customHeight="1"/>
    <row r="292" ht="12.75" customHeight="1"/>
    <row r="293" ht="12.75" customHeight="1"/>
    <row r="294" ht="12.75" customHeight="1"/>
    <row r="295" ht="12.75" customHeight="1"/>
    <row r="296" ht="12.75" customHeight="1"/>
    <row r="297" ht="12.75" customHeight="1"/>
    <row r="298" ht="12.75" customHeight="1"/>
    <row r="299" ht="12.75" customHeight="1"/>
    <row r="300" ht="12.75" customHeight="1"/>
    <row r="301" ht="12.75" customHeight="1"/>
    <row r="302" ht="12.75" customHeight="1"/>
    <row r="303" ht="12.75" customHeight="1"/>
    <row r="304" ht="12.75" customHeight="1"/>
    <row r="305" ht="12.75" customHeight="1"/>
    <row r="306" ht="12.75" customHeight="1"/>
    <row r="307" ht="12.75" customHeight="1"/>
    <row r="308" ht="12.75" customHeight="1"/>
    <row r="309" ht="12.75" customHeight="1"/>
    <row r="310" ht="12.75" customHeight="1"/>
    <row r="311" ht="12.75" customHeight="1"/>
    <row r="312" ht="12.75" customHeight="1"/>
    <row r="313" ht="12.75" customHeight="1"/>
    <row r="314" ht="12.75" customHeight="1"/>
    <row r="315" ht="12.75" customHeight="1"/>
    <row r="316" ht="12.75" customHeight="1"/>
    <row r="317" ht="12.75" customHeight="1"/>
    <row r="318" ht="12.75" customHeight="1"/>
    <row r="319" ht="12.75" customHeight="1"/>
    <row r="320" ht="12.75" customHeight="1"/>
    <row r="321" ht="12.75" customHeight="1"/>
    <row r="322" ht="12.75" customHeight="1"/>
    <row r="323" ht="12.75" customHeight="1"/>
    <row r="324" ht="12.75" customHeight="1"/>
    <row r="325" ht="12.75" customHeight="1"/>
    <row r="326" ht="12.75" customHeight="1"/>
    <row r="327" ht="12.75" customHeight="1"/>
    <row r="328" ht="12.75" customHeight="1"/>
    <row r="329" ht="12.75" customHeight="1"/>
    <row r="330" ht="12.75" customHeight="1"/>
    <row r="331" ht="12.75" customHeight="1"/>
    <row r="332" ht="12.75" customHeight="1"/>
    <row r="333" ht="12.75" customHeight="1"/>
    <row r="334" ht="12.75" customHeight="1"/>
    <row r="335" ht="12.75" customHeight="1"/>
    <row r="336" ht="12.75" customHeight="1"/>
    <row r="337" ht="12.75" customHeight="1"/>
    <row r="338" ht="12.75" customHeight="1"/>
    <row r="339" ht="12.75" customHeight="1"/>
    <row r="340" ht="12.75" customHeight="1"/>
    <row r="341" ht="12.75" customHeight="1"/>
    <row r="342" ht="12.75" customHeight="1"/>
    <row r="343" ht="12.75" customHeight="1"/>
    <row r="344" ht="12.75" customHeight="1"/>
    <row r="345" ht="12.75" customHeight="1"/>
    <row r="346" ht="12.75" customHeight="1"/>
    <row r="347" ht="12.75" customHeight="1"/>
    <row r="348" ht="12.75" customHeight="1"/>
    <row r="349" ht="12.75" customHeight="1"/>
    <row r="350" ht="12.75" customHeight="1"/>
    <row r="351" ht="12.75" customHeight="1"/>
    <row r="352" ht="12.75" customHeight="1"/>
    <row r="353" ht="12.75" customHeight="1"/>
    <row r="354" ht="12.75" customHeight="1"/>
    <row r="355" ht="12.75" customHeight="1"/>
    <row r="356" ht="12.75" customHeight="1"/>
    <row r="357" ht="12.75" customHeight="1"/>
    <row r="358" ht="12.75" customHeight="1"/>
    <row r="359" ht="12.75" customHeight="1"/>
    <row r="360" ht="12.75" customHeight="1"/>
    <row r="361" ht="12.75" customHeight="1"/>
    <row r="362" ht="12.75" customHeight="1"/>
    <row r="363" ht="12.75" customHeight="1"/>
    <row r="364" ht="12.75" customHeight="1"/>
    <row r="365" ht="12.75" customHeight="1"/>
    <row r="366" ht="12.75" customHeight="1"/>
    <row r="367" ht="12.75" customHeight="1"/>
    <row r="368" ht="12.75" customHeight="1"/>
    <row r="369" ht="12.75" customHeight="1"/>
    <row r="370" ht="12.75" customHeight="1"/>
    <row r="371" ht="12.75" customHeight="1"/>
    <row r="372" ht="12.75" customHeight="1"/>
    <row r="373" ht="12.75" customHeight="1"/>
    <row r="374" ht="12.75" customHeight="1"/>
    <row r="375" ht="12.75" customHeight="1"/>
    <row r="376" ht="12.75" customHeight="1"/>
    <row r="377" ht="12.75" customHeight="1"/>
    <row r="378" ht="12.75" customHeight="1"/>
    <row r="379" ht="12.75" customHeight="1"/>
    <row r="380" ht="12.75" customHeight="1"/>
    <row r="381" ht="12.75" customHeight="1"/>
    <row r="382" ht="12.75" customHeight="1"/>
    <row r="383" ht="12.75" customHeight="1"/>
    <row r="384" ht="12.75" customHeight="1"/>
    <row r="385" ht="12.75" customHeight="1"/>
    <row r="386" ht="12.75" customHeight="1"/>
    <row r="387" ht="12.75" customHeight="1"/>
    <row r="388" ht="12.75" customHeight="1"/>
    <row r="389" ht="12.75" customHeight="1"/>
    <row r="390" ht="12.75" customHeight="1"/>
    <row r="391" ht="12.75" customHeight="1"/>
    <row r="392" ht="12.75" customHeight="1"/>
    <row r="393" ht="12.75" customHeight="1"/>
    <row r="394" ht="12.75" customHeight="1"/>
    <row r="395" ht="12.75" customHeight="1"/>
    <row r="396" ht="12.75" customHeight="1"/>
    <row r="397" ht="12.75" customHeight="1"/>
    <row r="398" ht="12.75" customHeight="1"/>
    <row r="399" ht="12.75" customHeight="1"/>
    <row r="400" ht="12.75" customHeight="1"/>
    <row r="401" ht="12.75" customHeight="1"/>
    <row r="402" ht="12.75" customHeight="1"/>
    <row r="403" ht="12.75" customHeight="1"/>
    <row r="404" ht="12.75" customHeight="1"/>
    <row r="405" ht="12.75" customHeight="1"/>
    <row r="406" ht="12.75" customHeight="1"/>
    <row r="407" ht="12.75" customHeight="1"/>
    <row r="408" ht="12.75" customHeight="1"/>
    <row r="409" ht="12.75" customHeight="1"/>
    <row r="410" ht="12.75" customHeight="1"/>
    <row r="411" ht="12.75" customHeight="1"/>
    <row r="412" ht="12.75" customHeight="1"/>
    <row r="413" ht="12.75" customHeight="1"/>
    <row r="414" ht="12.75" customHeight="1"/>
    <row r="415" ht="12.75" customHeight="1"/>
    <row r="416" ht="12.75" customHeight="1"/>
    <row r="417" ht="12.75" customHeight="1"/>
    <row r="418" ht="12.75" customHeight="1"/>
    <row r="419" ht="12.75" customHeight="1"/>
    <row r="420" ht="12.75" customHeight="1"/>
    <row r="421" ht="12.75" customHeight="1"/>
    <row r="422" ht="12.75" customHeight="1"/>
    <row r="423" ht="12.75" customHeight="1"/>
    <row r="424" ht="12.75" customHeight="1"/>
    <row r="425" ht="12.75" customHeight="1"/>
    <row r="426" ht="12.75" customHeight="1"/>
    <row r="427" ht="12.75" customHeight="1"/>
    <row r="428" ht="12.75" customHeight="1"/>
    <row r="429" ht="12.75" customHeight="1"/>
    <row r="430" ht="12.75" customHeight="1"/>
    <row r="431" ht="12.75" customHeight="1"/>
    <row r="432" ht="12.75" customHeight="1"/>
    <row r="433" ht="12.75" customHeight="1"/>
    <row r="434" ht="12.75" customHeight="1"/>
    <row r="435" ht="12.75" customHeight="1"/>
    <row r="436" ht="12.75" customHeight="1"/>
    <row r="437" ht="12.75" customHeight="1"/>
    <row r="438" ht="12.75" customHeight="1"/>
    <row r="439" ht="12.75" customHeight="1"/>
    <row r="440" ht="12.75" customHeight="1"/>
    <row r="441" ht="12.75" customHeight="1"/>
    <row r="442" ht="12.75" customHeight="1"/>
    <row r="443" ht="12.75" customHeight="1"/>
    <row r="444" ht="12.75" customHeight="1"/>
    <row r="445" ht="12.75" customHeight="1"/>
    <row r="446" ht="12.75" customHeight="1"/>
    <row r="447" ht="12.75" customHeight="1"/>
    <row r="448" ht="12.75" customHeight="1"/>
    <row r="449" ht="12.75" customHeight="1"/>
    <row r="450" ht="12.75" customHeight="1"/>
    <row r="451" ht="12.75" customHeight="1"/>
    <row r="452" ht="12.75" customHeight="1"/>
    <row r="453" ht="12.75" customHeight="1"/>
    <row r="454" ht="12.75" customHeight="1"/>
    <row r="455" ht="12.75" customHeight="1"/>
    <row r="456" ht="12.75" customHeight="1"/>
    <row r="457" ht="12.75" customHeight="1"/>
    <row r="458" ht="12.75" customHeight="1"/>
    <row r="459" ht="12.75" customHeight="1"/>
    <row r="460" ht="12.75" customHeight="1"/>
    <row r="461" ht="12.75" customHeight="1"/>
    <row r="462" ht="12.75" customHeight="1"/>
    <row r="463" ht="12.75" customHeight="1"/>
    <row r="464" ht="12.75" customHeight="1"/>
    <row r="465" ht="12.75" customHeight="1"/>
    <row r="466" ht="12.75" customHeight="1"/>
    <row r="467" ht="12.75" customHeight="1"/>
    <row r="468" ht="12.75" customHeight="1"/>
    <row r="469" ht="12.75" customHeight="1"/>
    <row r="470" ht="12.75" customHeight="1"/>
    <row r="471" ht="12.75" customHeight="1"/>
    <row r="472" ht="12.75" customHeight="1"/>
    <row r="473" ht="12.75" customHeight="1"/>
    <row r="474" ht="12.75" customHeight="1"/>
    <row r="475" ht="12.75" customHeight="1"/>
    <row r="476" ht="12.75" customHeight="1"/>
    <row r="477" ht="12.75" customHeight="1"/>
    <row r="478" ht="12.75" customHeight="1"/>
    <row r="479" ht="12.75" customHeight="1"/>
    <row r="480" ht="12.75" customHeight="1"/>
    <row r="481" ht="12.75" customHeight="1"/>
    <row r="482" ht="12.75" customHeight="1"/>
    <row r="483" ht="12.75" customHeight="1"/>
    <row r="484" ht="12.75" customHeight="1"/>
    <row r="485" ht="12.75" customHeight="1"/>
    <row r="486" ht="12.75" customHeight="1"/>
    <row r="487" ht="12.75" customHeight="1"/>
    <row r="488" ht="12.75" customHeight="1"/>
    <row r="489" ht="12.75" customHeight="1"/>
    <row r="490" ht="12.75" customHeight="1"/>
    <row r="491" ht="12.75" customHeight="1"/>
    <row r="492" ht="12.75" customHeight="1"/>
    <row r="493" ht="12.75" customHeight="1"/>
    <row r="494" ht="12.75" customHeight="1"/>
    <row r="495" ht="12.75" customHeight="1"/>
    <row r="496" ht="12.75" customHeight="1"/>
    <row r="497" ht="12.75" customHeight="1"/>
    <row r="498" ht="12.75" customHeight="1"/>
    <row r="499" ht="12.75" customHeight="1"/>
    <row r="500" ht="12.75" customHeight="1"/>
    <row r="501" ht="12.75" customHeight="1"/>
    <row r="502" ht="12.75" customHeight="1"/>
    <row r="503" ht="12.75" customHeight="1"/>
    <row r="504" ht="12.75" customHeight="1"/>
    <row r="505" ht="12.75" customHeight="1"/>
    <row r="506" ht="12.75" customHeight="1"/>
    <row r="507" ht="12.75" customHeight="1"/>
    <row r="508" ht="12.75" customHeight="1"/>
    <row r="509" ht="12.75" customHeight="1"/>
    <row r="510" ht="12.75" customHeight="1"/>
    <row r="511" ht="12.75" customHeight="1"/>
    <row r="512" ht="12.75" customHeight="1"/>
    <row r="513" ht="12.75" customHeight="1"/>
    <row r="514" ht="12.75" customHeight="1"/>
    <row r="515" ht="12.75" customHeight="1"/>
    <row r="516" ht="12.75" customHeight="1"/>
    <row r="517" ht="12.75" customHeight="1"/>
    <row r="518" ht="12.75" customHeight="1"/>
    <row r="519" ht="12.75" customHeight="1"/>
    <row r="520" ht="12.75" customHeight="1"/>
    <row r="521" ht="12.75" customHeight="1"/>
    <row r="522" ht="12.75" customHeight="1"/>
    <row r="523" ht="12.75" customHeight="1"/>
    <row r="524" ht="12.75" customHeight="1"/>
    <row r="525" ht="12.75" customHeight="1"/>
    <row r="526" ht="12.75" customHeight="1"/>
    <row r="527" ht="12.75" customHeight="1"/>
    <row r="528" ht="12.75" customHeight="1"/>
    <row r="529" ht="12.75" customHeight="1"/>
    <row r="530" ht="12.75" customHeight="1"/>
    <row r="531" ht="12.75" customHeight="1"/>
    <row r="532" ht="12.75" customHeight="1"/>
    <row r="533" ht="12.75" customHeight="1"/>
    <row r="534" ht="12.75" customHeight="1"/>
    <row r="535" ht="12.75" customHeight="1"/>
    <row r="536" ht="12.75" customHeight="1"/>
    <row r="537" ht="12.75" customHeight="1"/>
    <row r="538" ht="12.75" customHeight="1"/>
    <row r="539" ht="12.75" customHeight="1"/>
    <row r="540" ht="12.75" customHeight="1"/>
    <row r="541" ht="12.75" customHeight="1"/>
    <row r="542" ht="12.75" customHeight="1"/>
    <row r="543" ht="12.75" customHeight="1"/>
    <row r="544" ht="12.75" customHeight="1"/>
    <row r="545" ht="12.75" customHeight="1"/>
    <row r="546" ht="12.75" customHeight="1"/>
    <row r="547" ht="12.75" customHeight="1"/>
    <row r="548" ht="12.75" customHeight="1"/>
    <row r="549" ht="12.75" customHeight="1"/>
    <row r="550" ht="12.75" customHeight="1"/>
    <row r="551" ht="12.75" customHeight="1"/>
    <row r="552" ht="12.75" customHeight="1"/>
    <row r="553" ht="12.75" customHeight="1"/>
    <row r="554" ht="12.75" customHeight="1"/>
    <row r="555" ht="12.75" customHeight="1"/>
    <row r="556" ht="12.75" customHeight="1"/>
    <row r="557" ht="12.75" customHeight="1"/>
    <row r="558" ht="12.75" customHeight="1"/>
    <row r="559" ht="12.75" customHeight="1"/>
    <row r="560" ht="12.75" customHeight="1"/>
    <row r="561" ht="12.75" customHeight="1"/>
    <row r="562" ht="12.75" customHeight="1"/>
    <row r="563" ht="12.75" customHeight="1"/>
    <row r="564" ht="12.75" customHeight="1"/>
    <row r="565" ht="12.75" customHeight="1"/>
    <row r="566" ht="12.75" customHeight="1"/>
    <row r="567" ht="12.75" customHeight="1"/>
    <row r="568" ht="12.75" customHeight="1"/>
    <row r="569" ht="12.75" customHeight="1"/>
    <row r="570" ht="12.75" customHeight="1"/>
    <row r="571" ht="12.75" customHeight="1"/>
    <row r="572" ht="12.75" customHeight="1"/>
    <row r="573" ht="12.75" customHeight="1"/>
    <row r="574" ht="12.75" customHeight="1"/>
    <row r="575" ht="12.75" customHeight="1"/>
    <row r="576" ht="12.75" customHeight="1"/>
    <row r="577" ht="12.75" customHeight="1"/>
    <row r="578" ht="12.75" customHeight="1"/>
    <row r="579" ht="12.75" customHeight="1"/>
    <row r="580" ht="12.75" customHeight="1"/>
    <row r="581" ht="12.75" customHeight="1"/>
    <row r="582" ht="12.75" customHeight="1"/>
    <row r="583" ht="12.75" customHeight="1"/>
    <row r="584" ht="12.75" customHeight="1"/>
    <row r="585" ht="12.75" customHeight="1"/>
    <row r="586" ht="12.75" customHeight="1"/>
    <row r="587" ht="12.75" customHeight="1"/>
    <row r="588" ht="12.75" customHeight="1"/>
    <row r="589" ht="12.75" customHeight="1"/>
    <row r="590" ht="12.75" customHeight="1"/>
    <row r="591" ht="12.75" customHeight="1"/>
    <row r="592" ht="12.75" customHeight="1"/>
    <row r="593" ht="12.75" customHeight="1"/>
    <row r="594" ht="12.75" customHeight="1"/>
    <row r="595" ht="12.75" customHeight="1"/>
    <row r="596" ht="12.75" customHeight="1"/>
    <row r="597" ht="12.75" customHeight="1"/>
    <row r="598" ht="12.75" customHeight="1"/>
    <row r="599" ht="12.75" customHeight="1"/>
    <row r="600" ht="12.75" customHeight="1"/>
    <row r="601" ht="12.75" customHeight="1"/>
    <row r="602" ht="12.75" customHeight="1"/>
    <row r="603" ht="12.75" customHeight="1"/>
    <row r="604" ht="12.75" customHeight="1"/>
    <row r="605" ht="12.75" customHeight="1"/>
    <row r="606" ht="12.75" customHeight="1"/>
    <row r="607" ht="12.75" customHeight="1"/>
    <row r="608" ht="12.75" customHeight="1"/>
    <row r="609" ht="12.75" customHeight="1"/>
    <row r="610" ht="12.75" customHeight="1"/>
    <row r="611" ht="12.75" customHeight="1"/>
    <row r="612" ht="12.75" customHeight="1"/>
    <row r="613" ht="12.75" customHeight="1"/>
    <row r="614" ht="12.75" customHeight="1"/>
    <row r="615" ht="12.75" customHeight="1"/>
    <row r="616" ht="12.75" customHeight="1"/>
    <row r="617" ht="12.75" customHeight="1"/>
    <row r="618" ht="12.75" customHeight="1"/>
    <row r="619" ht="12.75" customHeight="1"/>
    <row r="620" ht="12.75" customHeight="1"/>
    <row r="621" ht="12.75" customHeight="1"/>
    <row r="622" ht="12.75" customHeight="1"/>
    <row r="623" ht="12.75" customHeight="1"/>
    <row r="624" ht="12.75" customHeight="1"/>
    <row r="625" ht="12.75" customHeight="1"/>
    <row r="626" ht="12.75" customHeight="1"/>
    <row r="627" ht="12.75" customHeight="1"/>
    <row r="628" ht="12.75" customHeight="1"/>
    <row r="629" ht="12.75" customHeight="1"/>
    <row r="630" ht="12.75" customHeight="1"/>
    <row r="631" ht="12.75" customHeight="1"/>
    <row r="632" ht="12.75" customHeight="1"/>
    <row r="633" ht="12.75" customHeight="1"/>
    <row r="634" ht="12.75" customHeight="1"/>
    <row r="635" ht="12.75" customHeight="1"/>
    <row r="636" ht="12.75" customHeight="1"/>
    <row r="637" ht="12.75" customHeight="1"/>
    <row r="638" ht="12.75" customHeight="1"/>
    <row r="639" ht="12.75" customHeight="1"/>
    <row r="640" ht="12.75" customHeight="1"/>
    <row r="641" ht="12.75" customHeight="1"/>
    <row r="642" ht="12.75" customHeight="1"/>
    <row r="643" ht="12.75" customHeight="1"/>
    <row r="644" ht="12.75" customHeight="1"/>
    <row r="645" ht="12.75" customHeight="1"/>
    <row r="646" ht="12.75" customHeight="1"/>
    <row r="647" ht="12.75" customHeight="1"/>
    <row r="648" ht="12.75" customHeight="1"/>
    <row r="649" ht="12.75" customHeight="1"/>
    <row r="650" ht="12.75" customHeight="1"/>
    <row r="651" ht="12.75" customHeight="1"/>
    <row r="652" ht="12.75" customHeight="1"/>
    <row r="653" ht="12.75" customHeight="1"/>
    <row r="654" ht="12.75" customHeight="1"/>
    <row r="655" ht="12.75" customHeight="1"/>
    <row r="656" ht="12.75" customHeight="1"/>
    <row r="657" ht="12.75" customHeight="1"/>
    <row r="658" ht="12.75" customHeight="1"/>
    <row r="659" ht="12.75" customHeight="1"/>
    <row r="660" ht="12.75" customHeight="1"/>
    <row r="661" ht="12.75" customHeight="1"/>
    <row r="662" ht="12.75" customHeight="1"/>
    <row r="663" ht="12.75" customHeight="1"/>
    <row r="664" ht="12.75" customHeight="1"/>
    <row r="665" ht="12.75" customHeight="1"/>
    <row r="666" ht="12.75" customHeight="1"/>
    <row r="667" ht="12.75" customHeight="1"/>
    <row r="668" ht="12.75" customHeight="1"/>
    <row r="669" ht="12.75" customHeight="1"/>
    <row r="670" ht="12.75" customHeight="1"/>
    <row r="671" ht="12.75" customHeight="1"/>
    <row r="672" ht="12.75" customHeight="1"/>
    <row r="673" ht="12.75" customHeight="1"/>
    <row r="674" ht="12.75" customHeight="1"/>
    <row r="675" ht="12.75" customHeight="1"/>
    <row r="676" ht="12.75" customHeight="1"/>
    <row r="677" ht="12.75" customHeight="1"/>
    <row r="678" ht="12.75" customHeight="1"/>
    <row r="679" ht="12.75" customHeight="1"/>
    <row r="680" ht="12.75" customHeight="1"/>
    <row r="681" ht="12.75" customHeight="1"/>
    <row r="682" ht="12.75" customHeight="1"/>
    <row r="683" ht="12.75" customHeight="1"/>
    <row r="684" ht="12.75" customHeight="1"/>
    <row r="685" ht="12.75" customHeight="1"/>
    <row r="686" ht="12.75" customHeight="1"/>
    <row r="687" ht="12.75" customHeight="1"/>
    <row r="688" ht="12.75" customHeight="1"/>
    <row r="689" ht="12.75" customHeight="1"/>
    <row r="690" ht="12.75" customHeight="1"/>
    <row r="691" ht="12.75" customHeight="1"/>
    <row r="692" ht="12.75" customHeight="1"/>
    <row r="693" ht="12.75" customHeight="1"/>
    <row r="694" ht="12.75" customHeight="1"/>
    <row r="695" ht="12.75" customHeight="1"/>
    <row r="696" ht="12.75" customHeight="1"/>
    <row r="697" ht="12.75" customHeight="1"/>
    <row r="698" ht="12.75" customHeight="1"/>
    <row r="699" ht="12.75" customHeight="1"/>
    <row r="700" ht="12.75" customHeight="1"/>
    <row r="701" ht="12.75" customHeight="1"/>
    <row r="702" ht="12.75" customHeight="1"/>
    <row r="703" ht="12.75" customHeight="1"/>
    <row r="704" ht="12.75" customHeight="1"/>
    <row r="705" ht="12.75" customHeight="1"/>
    <row r="706" ht="12.75" customHeight="1"/>
    <row r="707" ht="12.75" customHeight="1"/>
    <row r="708" ht="12.75" customHeight="1"/>
    <row r="709" ht="12.75" customHeight="1"/>
    <row r="710" ht="12.75" customHeight="1"/>
    <row r="711" ht="12.75" customHeight="1"/>
    <row r="712" ht="12.75" customHeight="1"/>
    <row r="713" ht="12.75" customHeight="1"/>
    <row r="714" ht="12.75" customHeight="1"/>
    <row r="715" ht="12.75" customHeight="1"/>
    <row r="716" ht="12.75" customHeight="1"/>
    <row r="717" ht="12.75" customHeight="1"/>
    <row r="718" ht="12.75" customHeight="1"/>
    <row r="719" ht="12.75" customHeight="1"/>
    <row r="720" ht="12.75" customHeight="1"/>
    <row r="721" ht="12.75" customHeight="1"/>
    <row r="722" ht="12.75" customHeight="1"/>
    <row r="723" ht="12.75" customHeight="1"/>
    <row r="724" ht="12.75" customHeight="1"/>
    <row r="725" ht="12.75" customHeight="1"/>
    <row r="726" ht="12.75" customHeight="1"/>
    <row r="727" ht="12.75" customHeight="1"/>
    <row r="728" ht="12.75" customHeight="1"/>
    <row r="729" ht="12.75" customHeight="1"/>
    <row r="730" ht="12.75" customHeight="1"/>
    <row r="731" ht="12.75" customHeight="1"/>
    <row r="732" ht="12.75" customHeight="1"/>
    <row r="733" ht="12.75" customHeight="1"/>
    <row r="734" ht="12.75" customHeight="1"/>
    <row r="735" ht="12.75" customHeight="1"/>
    <row r="736" ht="12.75" customHeight="1"/>
    <row r="737" ht="12.75" customHeight="1"/>
    <row r="738" ht="12.75" customHeight="1"/>
    <row r="739" ht="12.75" customHeight="1"/>
    <row r="740" ht="12.75" customHeight="1"/>
    <row r="741" ht="12.75" customHeight="1"/>
    <row r="742" ht="12.75" customHeight="1"/>
    <row r="743" ht="12.75" customHeight="1"/>
    <row r="744" ht="12.75" customHeight="1"/>
    <row r="745" ht="12.75" customHeight="1"/>
    <row r="746" ht="12.75" customHeight="1"/>
    <row r="747" ht="12.75" customHeight="1"/>
    <row r="748" ht="12.75" customHeight="1"/>
    <row r="749" ht="12.75" customHeight="1"/>
    <row r="750" ht="12.75" customHeight="1"/>
    <row r="751" ht="12.75" customHeight="1"/>
    <row r="752" ht="12.75" customHeight="1"/>
    <row r="753" ht="12.75" customHeight="1"/>
    <row r="754" ht="12.75" customHeight="1"/>
    <row r="755" ht="12.75" customHeight="1"/>
    <row r="756" ht="12.75" customHeight="1"/>
    <row r="757" ht="12.75" customHeight="1"/>
    <row r="758" ht="12.75" customHeight="1"/>
    <row r="759" ht="12.75" customHeight="1"/>
    <row r="760" ht="12.75" customHeight="1"/>
    <row r="761" ht="12.75" customHeight="1"/>
    <row r="762" ht="12.75" customHeight="1"/>
    <row r="763" ht="12.75" customHeight="1"/>
    <row r="764" ht="12.75" customHeight="1"/>
    <row r="765" ht="12.75" customHeight="1"/>
    <row r="766" ht="12.75" customHeight="1"/>
    <row r="767" ht="12.75" customHeight="1"/>
    <row r="768" ht="12.75" customHeight="1"/>
    <row r="769" ht="12.75" customHeight="1"/>
    <row r="770" ht="12.75" customHeight="1"/>
    <row r="771" ht="12.75" customHeight="1"/>
    <row r="772" ht="12.75" customHeight="1"/>
    <row r="773" ht="12.75" customHeight="1"/>
    <row r="774" ht="12.75" customHeight="1"/>
    <row r="775" ht="12.75" customHeight="1"/>
    <row r="776" ht="12.75" customHeight="1"/>
    <row r="777" ht="12.75" customHeight="1"/>
    <row r="778" ht="12.75" customHeight="1"/>
    <row r="779" ht="12.75" customHeight="1"/>
    <row r="780" ht="12.75" customHeight="1"/>
    <row r="781" ht="12.75" customHeight="1"/>
    <row r="782" ht="12.75" customHeight="1"/>
    <row r="783" ht="12.75" customHeight="1"/>
    <row r="784" ht="12.75" customHeight="1"/>
    <row r="785" ht="12.75" customHeight="1"/>
    <row r="786" ht="12.75" customHeight="1"/>
    <row r="787" ht="12.75" customHeight="1"/>
    <row r="788" ht="12.75" customHeight="1"/>
    <row r="789" ht="12.75" customHeight="1"/>
    <row r="790" ht="12.75" customHeight="1"/>
    <row r="791" ht="12.75" customHeight="1"/>
    <row r="792" ht="12.75" customHeight="1"/>
    <row r="793" ht="12.75" customHeight="1"/>
    <row r="794" ht="12.75" customHeight="1"/>
    <row r="795" ht="12.75" customHeight="1"/>
    <row r="796" ht="12.75" customHeight="1"/>
    <row r="797" ht="12.75" customHeight="1"/>
    <row r="798" ht="12.75" customHeight="1"/>
    <row r="799" ht="12.75" customHeight="1"/>
    <row r="800" ht="12.75" customHeight="1"/>
    <row r="801" ht="12.75" customHeight="1"/>
    <row r="802" ht="12.75" customHeight="1"/>
    <row r="803" ht="12.75" customHeight="1"/>
    <row r="804" ht="12.75" customHeight="1"/>
    <row r="805" ht="12.75" customHeight="1"/>
    <row r="806" ht="12.75" customHeight="1"/>
    <row r="807" ht="12.75" customHeight="1"/>
    <row r="808" ht="12.75" customHeight="1"/>
    <row r="809" ht="12.75" customHeight="1"/>
    <row r="810" ht="12.75" customHeight="1"/>
    <row r="811" ht="12.75" customHeight="1"/>
    <row r="812" ht="12.75" customHeight="1"/>
    <row r="813" ht="12.75" customHeight="1"/>
    <row r="814" ht="12.75" customHeight="1"/>
    <row r="815" ht="12.75" customHeight="1"/>
    <row r="816" ht="12.75" customHeight="1"/>
    <row r="817" ht="12.75" customHeight="1"/>
    <row r="818" ht="12.75" customHeight="1"/>
    <row r="819" ht="12.75" customHeight="1"/>
    <row r="820" ht="12.75" customHeight="1"/>
    <row r="821" ht="12.75" customHeight="1"/>
    <row r="822" ht="12.75" customHeight="1"/>
    <row r="823" ht="12.75" customHeight="1"/>
    <row r="824" ht="12.75" customHeight="1"/>
    <row r="825" ht="12.75" customHeight="1"/>
    <row r="826" ht="12.75" customHeight="1"/>
    <row r="827" ht="12.75" customHeight="1"/>
    <row r="828" ht="12.75" customHeight="1"/>
    <row r="829" ht="12.75" customHeight="1"/>
    <row r="830" ht="12.75" customHeight="1"/>
    <row r="831" ht="12.75" customHeight="1"/>
    <row r="832" ht="12.75" customHeight="1"/>
    <row r="833" ht="12.75" customHeight="1"/>
    <row r="834" ht="12.75" customHeight="1"/>
    <row r="835" ht="12.75" customHeight="1"/>
    <row r="836" ht="12.75" customHeight="1"/>
    <row r="837" ht="12.75" customHeight="1"/>
    <row r="838" ht="12.75" customHeight="1"/>
    <row r="839" ht="12.75" customHeight="1"/>
    <row r="840" ht="12.75" customHeight="1"/>
    <row r="841" ht="12.75" customHeight="1"/>
    <row r="842" ht="12.75" customHeight="1"/>
    <row r="843" ht="12.75" customHeight="1"/>
    <row r="844" ht="12.75" customHeight="1"/>
    <row r="845" ht="12.75" customHeight="1"/>
    <row r="846" ht="12.75" customHeight="1"/>
    <row r="847" ht="12.75" customHeight="1"/>
    <row r="848" ht="12.75" customHeight="1"/>
    <row r="849" ht="12.75" customHeight="1"/>
    <row r="850" ht="12.75" customHeight="1"/>
    <row r="851" ht="12.75" customHeight="1"/>
    <row r="852" ht="12.75" customHeight="1"/>
    <row r="853" ht="12.75" customHeight="1"/>
    <row r="854" ht="12.75" customHeight="1"/>
    <row r="855" ht="12.75" customHeight="1"/>
    <row r="856" ht="12.75" customHeight="1"/>
    <row r="857" ht="12.75" customHeight="1"/>
    <row r="858" ht="12.75" customHeight="1"/>
    <row r="859" ht="12.75" customHeight="1"/>
    <row r="860" ht="12.75" customHeight="1"/>
    <row r="861" ht="12.75" customHeight="1"/>
    <row r="862" ht="12.75" customHeight="1"/>
    <row r="863" ht="12.75" customHeight="1"/>
    <row r="864" ht="12.75" customHeight="1"/>
    <row r="865" ht="12.75" customHeight="1"/>
    <row r="866" ht="12.75" customHeight="1"/>
    <row r="867" ht="12.75" customHeight="1"/>
    <row r="868" ht="12.75" customHeight="1"/>
    <row r="869" ht="12.75" customHeight="1"/>
    <row r="870" ht="12.75" customHeight="1"/>
    <row r="871" ht="12.75" customHeight="1"/>
    <row r="872" ht="12.75" customHeight="1"/>
    <row r="873" ht="12.75" customHeight="1"/>
    <row r="874" ht="12.75" customHeight="1"/>
    <row r="875" ht="12.75" customHeight="1"/>
    <row r="876" ht="12.75" customHeight="1"/>
    <row r="877" ht="12.75" customHeight="1"/>
    <row r="878" ht="12.75" customHeight="1"/>
    <row r="879" ht="12.75" customHeight="1"/>
    <row r="880" ht="12.75" customHeight="1"/>
    <row r="881" ht="12.75" customHeight="1"/>
    <row r="882" ht="12.75" customHeight="1"/>
    <row r="883" ht="12.75" customHeight="1"/>
    <row r="884" ht="12.75" customHeight="1"/>
    <row r="885" ht="12.75" customHeight="1"/>
    <row r="886" ht="12.75" customHeight="1"/>
    <row r="887" ht="12.75" customHeight="1"/>
    <row r="888" ht="12.75" customHeight="1"/>
    <row r="889" ht="12.75" customHeight="1"/>
    <row r="890" ht="12.75" customHeight="1"/>
    <row r="891" ht="12.75" customHeight="1"/>
    <row r="892" ht="12.75" customHeight="1"/>
    <row r="893" ht="12.75" customHeight="1"/>
    <row r="894" ht="12.75" customHeight="1"/>
    <row r="895" ht="12.75" customHeight="1"/>
    <row r="896" ht="12.75" customHeight="1"/>
    <row r="897" ht="12.75" customHeight="1"/>
    <row r="898" ht="12.75" customHeight="1"/>
    <row r="899" ht="12.75" customHeight="1"/>
    <row r="900" ht="12.75" customHeight="1"/>
    <row r="901" ht="12.75" customHeight="1"/>
    <row r="902" ht="12.75" customHeight="1"/>
    <row r="903" ht="12.75" customHeight="1"/>
    <row r="904" ht="12.75" customHeight="1"/>
    <row r="905" ht="12.75" customHeight="1"/>
    <row r="906" ht="12.75" customHeight="1"/>
    <row r="907" ht="12.75" customHeight="1"/>
    <row r="908" ht="12.75" customHeight="1"/>
    <row r="909" ht="12.75" customHeight="1"/>
    <row r="910" ht="12.75" customHeight="1"/>
    <row r="911" ht="12.75" customHeight="1"/>
    <row r="912" ht="12.75" customHeight="1"/>
    <row r="913" ht="12.75" customHeight="1"/>
    <row r="914" ht="12.75" customHeight="1"/>
    <row r="915" ht="12.75" customHeight="1"/>
    <row r="916" ht="12.75" customHeight="1"/>
    <row r="917" ht="12.75" customHeight="1"/>
    <row r="918" ht="12.75" customHeight="1"/>
    <row r="919" ht="12.75" customHeight="1"/>
    <row r="920" ht="12.75" customHeight="1"/>
    <row r="921" ht="12.75" customHeight="1"/>
    <row r="922" ht="12.75" customHeight="1"/>
    <row r="923" ht="12.75" customHeight="1"/>
    <row r="924" ht="12.75" customHeight="1"/>
    <row r="925" ht="12.75" customHeight="1"/>
    <row r="926" ht="12.75" customHeight="1"/>
    <row r="927" ht="12.75" customHeight="1"/>
    <row r="928" ht="12.75" customHeight="1"/>
    <row r="929" ht="12.75" customHeight="1"/>
    <row r="930" ht="12.75" customHeight="1"/>
    <row r="931" ht="12.75" customHeight="1"/>
    <row r="932" ht="12.75" customHeight="1"/>
    <row r="933" ht="12.75" customHeight="1"/>
    <row r="934" ht="12.75" customHeight="1"/>
    <row r="935" ht="12.75" customHeight="1"/>
    <row r="936" ht="12.75" customHeight="1"/>
    <row r="937" ht="12.75" customHeight="1"/>
    <row r="938" ht="12.75" customHeight="1"/>
    <row r="939" ht="12.75" customHeight="1"/>
    <row r="940" ht="12.75" customHeight="1"/>
    <row r="941" ht="12.75" customHeight="1"/>
    <row r="942" ht="12.75" customHeight="1"/>
    <row r="943" ht="12.75" customHeight="1"/>
    <row r="944" ht="12.75" customHeight="1"/>
    <row r="945" ht="12.75" customHeight="1"/>
    <row r="946" ht="12.75" customHeight="1"/>
    <row r="947" ht="12.75" customHeight="1"/>
    <row r="948" ht="12.75" customHeight="1"/>
    <row r="949" ht="12.75" customHeight="1"/>
    <row r="950" ht="12.75" customHeight="1"/>
    <row r="951" ht="12.75" customHeight="1"/>
    <row r="952" ht="12.75" customHeight="1"/>
    <row r="953" ht="12.75" customHeight="1"/>
    <row r="954" ht="12.75" customHeight="1"/>
    <row r="955" ht="12.75" customHeight="1"/>
    <row r="956" ht="12.75" customHeight="1"/>
    <row r="957" ht="12.75" customHeight="1"/>
    <row r="958" ht="12.75" customHeight="1"/>
    <row r="959" ht="12.75" customHeight="1"/>
    <row r="960" ht="12.75" customHeight="1"/>
    <row r="961" ht="12.75" customHeight="1"/>
    <row r="962" ht="12.75" customHeight="1"/>
    <row r="963" ht="12.75" customHeight="1"/>
    <row r="964" ht="12.75" customHeight="1"/>
    <row r="965" ht="12.75" customHeight="1"/>
    <row r="966" ht="12.75" customHeight="1"/>
    <row r="967" ht="12.75" customHeight="1"/>
    <row r="968" ht="12.75" customHeight="1"/>
    <row r="969" ht="12.75" customHeight="1"/>
    <row r="970" ht="12.75" customHeight="1"/>
    <row r="971" ht="12.75" customHeight="1"/>
    <row r="972" ht="12.75" customHeight="1"/>
    <row r="973" ht="12.75" customHeight="1"/>
    <row r="974" ht="12.75" customHeight="1"/>
    <row r="975" ht="12.75" customHeight="1"/>
    <row r="976" ht="12.75" customHeight="1"/>
    <row r="977" ht="12.75" customHeight="1"/>
    <row r="978" ht="12.75" customHeight="1"/>
    <row r="979" ht="12.75" customHeight="1"/>
    <row r="980" ht="12.75" customHeight="1"/>
    <row r="981" ht="12.75" customHeight="1"/>
    <row r="982" ht="12.75" customHeight="1"/>
    <row r="983" ht="12.75" customHeight="1"/>
    <row r="984" ht="12.75" customHeight="1"/>
    <row r="985" ht="12.75" customHeight="1"/>
    <row r="986" ht="12.75" customHeight="1"/>
    <row r="987" ht="12.75" customHeight="1"/>
    <row r="988" ht="12.75" customHeight="1"/>
    <row r="989" ht="12.75" customHeight="1"/>
    <row r="990" ht="12.75" customHeight="1"/>
    <row r="991" ht="12.75" customHeight="1"/>
    <row r="992" ht="12.75" customHeight="1"/>
    <row r="993" ht="12.75" customHeight="1"/>
    <row r="994" ht="12.75" customHeight="1"/>
    <row r="995" ht="12.75" customHeight="1"/>
    <row r="996" ht="12.75" customHeight="1"/>
    <row r="997" ht="12.75" customHeight="1"/>
    <row r="998" ht="12.75" customHeight="1"/>
  </sheetData>
  <sheetProtection/>
  <mergeCells count="5">
    <mergeCell ref="A1:I1"/>
    <mergeCell ref="G6:J6"/>
    <mergeCell ref="L6:Q6"/>
    <mergeCell ref="F9:F11"/>
    <mergeCell ref="F12:F14"/>
  </mergeCells>
  <printOptions/>
  <pageMargins left="0.7000000000000001" right="0.7000000000000001" top="1.1437007874015745" bottom="1.1437007874015745" header="0.7499999999999999" footer="0.7499999999999999"/>
  <pageSetup fitToHeight="0" fitToWidth="0"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Valentina Sorbello</dc:creator>
  <cp:keywords/>
  <dc:description/>
  <cp:lastModifiedBy>scuola Goini</cp:lastModifiedBy>
  <dcterms:created xsi:type="dcterms:W3CDTF">2021-02-19T21:27:52Z</dcterms:created>
  <dcterms:modified xsi:type="dcterms:W3CDTF">2021-05-18T19:46:05Z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AppVersion">
    <vt:lpwstr>16.0300</vt:lpwstr>
  </property>
  <property fmtid="{D5CDD505-2E9C-101B-9397-08002B2CF9AE}" pid="3" name="DocSecurity">
    <vt:r8>0</vt:r8>
  </property>
  <property fmtid="{D5CDD505-2E9C-101B-9397-08002B2CF9AE}" pid="4" name="HyperlinksChanged">
    <vt:bool>false</vt:bool>
  </property>
  <property fmtid="{D5CDD505-2E9C-101B-9397-08002B2CF9AE}" pid="5" name="LinksUpToDate">
    <vt:bool>false</vt:bool>
  </property>
  <property fmtid="{D5CDD505-2E9C-101B-9397-08002B2CF9AE}" pid="6" name="ScaleCrop">
    <vt:bool>false</vt:bool>
  </property>
  <property fmtid="{D5CDD505-2E9C-101B-9397-08002B2CF9AE}" pid="7" name="ShareDoc">
    <vt:bool>false</vt:bool>
  </property>
</Properties>
</file>